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230" tabRatio="895" activeTab="0"/>
  </bookViews>
  <sheets>
    <sheet name="Startseite" sheetId="1" r:id="rId1"/>
    <sheet name="Hilfe" sheetId="2" r:id="rId2"/>
    <sheet name="Unternehmensdaten" sheetId="3" r:id="rId3"/>
    <sheet name="Produktivität" sheetId="4" r:id="rId4"/>
    <sheet name="Mitarbeiter" sheetId="5" r:id="rId5"/>
    <sheet name="Kostenplanung" sheetId="6" r:id="rId6"/>
    <sheet name="Stundensatz" sheetId="7" r:id="rId7"/>
    <sheet name="neueTabelle" sheetId="8" state="veryHidden" r:id="rId8"/>
    <sheet name="Tabvorlage" sheetId="9" state="hidden" r:id="rId9"/>
    <sheet name="Tabelle1" sheetId="10" state="veryHidden" r:id="rId10"/>
    <sheet name="VERLAUF" sheetId="11" state="veryHidden" r:id="rId11"/>
    <sheet name="ICONS" sheetId="12" state="veryHidden" r:id="rId12"/>
  </sheets>
  <definedNames>
    <definedName name="__123Graph_A" localSheetId="2" hidden="1">'Unternehmensdaten'!#REF!</definedName>
    <definedName name="__123Graph_ADIAGR1" localSheetId="7" hidden="1">'neueTabelle'!#REF!</definedName>
    <definedName name="__123Graph_ADIAGR1" localSheetId="8" hidden="1">'Tabvorlage'!#REF!</definedName>
    <definedName name="__123Graph_ADIAGR1" localSheetId="2" hidden="1">'Unternehmensdaten'!#REF!</definedName>
    <definedName name="__123Graph_BDIAGR1" localSheetId="7" hidden="1">'neueTabelle'!#REF!</definedName>
    <definedName name="__123Graph_BDIAGR1" localSheetId="8" hidden="1">'Tabvorlage'!#REF!</definedName>
    <definedName name="__123Graph_BDIAGR1" localSheetId="2" hidden="1">'Unternehmensdaten'!#REF!</definedName>
    <definedName name="__123Graph_X" localSheetId="2" hidden="1">'Unternehmensdaten'!#REF!</definedName>
    <definedName name="__123Graph_XDIAGR1" localSheetId="7" hidden="1">'neueTabelle'!#REF!</definedName>
    <definedName name="__123Graph_XDIAGR1" localSheetId="8" hidden="1">'Tabvorlage'!#REF!</definedName>
    <definedName name="__123Graph_XDIAGR1" localSheetId="2" hidden="1">'Unternehmensdaten'!#REF!</definedName>
    <definedName name="Blattregister_ein_aus" localSheetId="1">'Hilfe'!$D$90:$E$90</definedName>
    <definedName name="_xlnm.Print_Area" localSheetId="1">'Hilfe'!$A$9:$O$125</definedName>
    <definedName name="_xlnm.Print_Area" localSheetId="5">'Kostenplanung'!$C$10:$H$45</definedName>
    <definedName name="_xlnm.Print_Area" localSheetId="4">'Mitarbeiter'!$C$10:$J$46</definedName>
    <definedName name="_xlnm.Print_Area" localSheetId="3">'Produktivität'!$C$10:$K$51</definedName>
    <definedName name="_xlnm.Print_Area" localSheetId="0">'Startseite'!$A$1:$K$21</definedName>
    <definedName name="_xlnm.Print_Area" localSheetId="6">'Stundensatz'!$C$10:$K$68</definedName>
    <definedName name="_xlnm.Print_Area" localSheetId="2">'Unternehmensdaten'!$D$10:$L$26</definedName>
    <definedName name="Druckbereich_MI" localSheetId="2">'Unternehmensdaten'!$D$11:$I$11</definedName>
    <definedName name="fotokpl" localSheetId="5" hidden="1">{#N/A,#N/A,TRUE,"Planung";#N/A,#N/A,TRUE,"System";#N/A,#N/A,TRUE,"Lohn";#N/A,#N/A,TRUE,"Handel";#N/A,#N/A,TRUE,"DBR"}</definedName>
    <definedName name="fotokpl" localSheetId="4" hidden="1">{#N/A,#N/A,TRUE,"Planung";#N/A,#N/A,TRUE,"System";#N/A,#N/A,TRUE,"Lohn";#N/A,#N/A,TRUE,"Handel";#N/A,#N/A,TRUE,"DBR"}</definedName>
    <definedName name="fotokpl" localSheetId="7" hidden="1">{#N/A,#N/A,TRUE,"Planung";#N/A,#N/A,TRUE,"System";#N/A,#N/A,TRUE,"Lohn";#N/A,#N/A,TRUE,"Handel";#N/A,#N/A,TRUE,"DBR"}</definedName>
    <definedName name="fotokpl" localSheetId="3" hidden="1">{#N/A,#N/A,TRUE,"Planung";#N/A,#N/A,TRUE,"System";#N/A,#N/A,TRUE,"Lohn";#N/A,#N/A,TRUE,"Handel";#N/A,#N/A,TRUE,"DBR"}</definedName>
    <definedName name="fotokpl" localSheetId="6" hidden="1">{#N/A,#N/A,TRUE,"Planung";#N/A,#N/A,TRUE,"System";#N/A,#N/A,TRUE,"Lohn";#N/A,#N/A,TRUE,"Handel";#N/A,#N/A,TRUE,"DBR"}</definedName>
    <definedName name="fotokpl" localSheetId="8" hidden="1">{#N/A,#N/A,TRUE,"Planung";#N/A,#N/A,TRUE,"System";#N/A,#N/A,TRUE,"Lohn";#N/A,#N/A,TRUE,"Handel";#N/A,#N/A,TRUE,"DBR"}</definedName>
    <definedName name="fotokpl" localSheetId="2" hidden="1">{#N/A,#N/A,TRUE,"Planung";#N/A,#N/A,TRUE,"System";#N/A,#N/A,TRUE,"Lohn";#N/A,#N/A,TRUE,"Handel";#N/A,#N/A,TRUE,"DBR"}</definedName>
    <definedName name="fotokpl" hidden="1">{#N/A,#N/A,TRUE,"Planung";#N/A,#N/A,TRUE,"System";#N/A,#N/A,TRUE,"Lohn";#N/A,#N/A,TRUE,"Handel";#N/A,#N/A,TRUE,"DBR"}</definedName>
    <definedName name="Gitternetz_ein_aus" localSheetId="1">'Hilfe'!$D$82:$E$82</definedName>
    <definedName name="Inhaltliche_Hilfe">'Hilfe'!$C$11</definedName>
    <definedName name="Kopf__und_Fußzeile_bearbeiten">'Hilfe'!$D$94:$F$94</definedName>
    <definedName name="TabkonfigAn">'Startseite'!$H$23</definedName>
    <definedName name="Technische_Hilfe">'Hilfe'!$C$25</definedName>
    <definedName name="test" localSheetId="5" hidden="1">{#N/A,#N/A,TRUE,"Planung";#N/A,#N/A,TRUE,"System";#N/A,#N/A,TRUE,"Lohn";#N/A,#N/A,TRUE,"Handel";#N/A,#N/A,TRUE,"DBR"}</definedName>
    <definedName name="test" localSheetId="4" hidden="1">{#N/A,#N/A,TRUE,"Planung";#N/A,#N/A,TRUE,"System";#N/A,#N/A,TRUE,"Lohn";#N/A,#N/A,TRUE,"Handel";#N/A,#N/A,TRUE,"DBR"}</definedName>
    <definedName name="test" localSheetId="7" hidden="1">{#N/A,#N/A,TRUE,"Planung";#N/A,#N/A,TRUE,"System";#N/A,#N/A,TRUE,"Lohn";#N/A,#N/A,TRUE,"Handel";#N/A,#N/A,TRUE,"DBR"}</definedName>
    <definedName name="test" localSheetId="3" hidden="1">{#N/A,#N/A,TRUE,"Planung";#N/A,#N/A,TRUE,"System";#N/A,#N/A,TRUE,"Lohn";#N/A,#N/A,TRUE,"Handel";#N/A,#N/A,TRUE,"DBR"}</definedName>
    <definedName name="test" localSheetId="6" hidden="1">{#N/A,#N/A,TRUE,"Planung";#N/A,#N/A,TRUE,"System";#N/A,#N/A,TRUE,"Lohn";#N/A,#N/A,TRUE,"Handel";#N/A,#N/A,TRUE,"DBR"}</definedName>
    <definedName name="test" localSheetId="8" hidden="1">{#N/A,#N/A,TRUE,"Planung";#N/A,#N/A,TRUE,"System";#N/A,#N/A,TRUE,"Lohn";#N/A,#N/A,TRUE,"Handel";#N/A,#N/A,TRUE,"DBR"}</definedName>
    <definedName name="test" localSheetId="2" hidden="1">{#N/A,#N/A,TRUE,"Planung";#N/A,#N/A,TRUE,"System";#N/A,#N/A,TRUE,"Lohn";#N/A,#N/A,TRUE,"Handel";#N/A,#N/A,TRUE,"DBR"}</definedName>
    <definedName name="test" hidden="1">{#N/A,#N/A,TRUE,"Planung";#N/A,#N/A,TRUE,"System";#N/A,#N/A,TRUE,"Lohn";#N/A,#N/A,TRUE,"Handel";#N/A,#N/A,TRUE,"DBR"}</definedName>
    <definedName name="wrn.FOTOKPL." localSheetId="5" hidden="1">{#N/A,#N/A,TRUE,"Planung";#N/A,#N/A,TRUE,"System";#N/A,#N/A,TRUE,"Lohn";#N/A,#N/A,TRUE,"Handel";#N/A,#N/A,TRUE,"DBR"}</definedName>
    <definedName name="wrn.FOTOKPL." localSheetId="4" hidden="1">{#N/A,#N/A,TRUE,"Planung";#N/A,#N/A,TRUE,"System";#N/A,#N/A,TRUE,"Lohn";#N/A,#N/A,TRUE,"Handel";#N/A,#N/A,TRUE,"DBR"}</definedName>
    <definedName name="wrn.FOTOKPL." localSheetId="7" hidden="1">{#N/A,#N/A,TRUE,"Planung";#N/A,#N/A,TRUE,"System";#N/A,#N/A,TRUE,"Lohn";#N/A,#N/A,TRUE,"Handel";#N/A,#N/A,TRUE,"DBR"}</definedName>
    <definedName name="wrn.FOTOKPL." localSheetId="3" hidden="1">{#N/A,#N/A,TRUE,"Planung";#N/A,#N/A,TRUE,"System";#N/A,#N/A,TRUE,"Lohn";#N/A,#N/A,TRUE,"Handel";#N/A,#N/A,TRUE,"DBR"}</definedName>
    <definedName name="wrn.FOTOKPL." localSheetId="6" hidden="1">{#N/A,#N/A,TRUE,"Planung";#N/A,#N/A,TRUE,"System";#N/A,#N/A,TRUE,"Lohn";#N/A,#N/A,TRUE,"Handel";#N/A,#N/A,TRUE,"DBR"}</definedName>
    <definedName name="wrn.FOTOKPL." localSheetId="8" hidden="1">{#N/A,#N/A,TRUE,"Planung";#N/A,#N/A,TRUE,"System";#N/A,#N/A,TRUE,"Lohn";#N/A,#N/A,TRUE,"Handel";#N/A,#N/A,TRUE,"DBR"}</definedName>
    <definedName name="wrn.FOTOKPL." localSheetId="2" hidden="1">{#N/A,#N/A,TRUE,"Planung";#N/A,#N/A,TRUE,"System";#N/A,#N/A,TRUE,"Lohn";#N/A,#N/A,TRUE,"Handel";#N/A,#N/A,TRUE,"DBR"}</definedName>
    <definedName name="wrn.FOTOKPL." hidden="1">{#N/A,#N/A,TRUE,"Planung";#N/A,#N/A,TRUE,"System";#N/A,#N/A,TRUE,"Lohn";#N/A,#N/A,TRUE,"Handel";#N/A,#N/A,TRUE,"DBR"}</definedName>
    <definedName name="Zeilen__und_Spaltenbeschriftung_ein_aus" localSheetId="1">'Hilfe'!$D$86:$G$86</definedName>
    <definedName name="Zoom">'Hilfe'!$D$108</definedName>
    <definedName name="Zoom_einstellen" localSheetId="1">'Hilfe'!$D$108</definedName>
  </definedNames>
  <calcPr fullCalcOnLoad="1"/>
</workbook>
</file>

<file path=xl/sharedStrings.xml><?xml version="1.0" encoding="utf-8"?>
<sst xmlns="http://schemas.openxmlformats.org/spreadsheetml/2006/main" count="347" uniqueCount="194">
  <si>
    <t>» Technische Hilfe</t>
  </si>
  <si>
    <t>Technische Hilfe</t>
  </si>
  <si>
    <t>Optionen</t>
  </si>
  <si>
    <t>Gitternetz ein/aus</t>
  </si>
  <si>
    <t>Zeilen- und Spaltenbeschriftung ein/aus</t>
  </si>
  <si>
    <t>Blattregister ein/aus</t>
  </si>
  <si>
    <t>Zoom einstellen</t>
  </si>
  <si>
    <t>Mit Hilfe dieses Menübefehls können Sie die Anzeige des Gitternetzes ein- und ausschalten.</t>
  </si>
  <si>
    <t>Mit Hilfe dieses Menübefehls können Sie die Anzeige der Blattregister ein- und ausschalten.</t>
  </si>
  <si>
    <t>Mithilfe der Vor- und Zurück-Schaltflächen können Sie innerhalb der zuletzt aufgerufenen Seiten navigieren.</t>
  </si>
  <si>
    <t>Tabelle einfügen / Startseite konfigurieren</t>
  </si>
  <si>
    <t>Hilfe</t>
  </si>
  <si>
    <t>Anwenderhilfe für Excel</t>
  </si>
  <si>
    <t>» Inhaltliche Hilfe</t>
  </si>
  <si>
    <t>» Startmenü</t>
  </si>
  <si>
    <t>Inhaltliche Hilfe</t>
  </si>
  <si>
    <t>Startseite konfigurieren</t>
  </si>
  <si>
    <t xml:space="preserve">können. Hier können Sie weitere Tabellen einfügen, diese umbenennen oder löschen. Haben Sie eine Tabelle in der Liste markiert, </t>
  </si>
  <si>
    <t xml:space="preserve">können Sie mithilfe der Pfeiltasten die Reihenfolge der Tabellen ändern. Diese Änderung wirkt sich sowohl auf die Darstellung auf der </t>
  </si>
  <si>
    <t>Startseite aus, als auch auf die Position der Tabelle im Blattregister und im Listenfeld in der Toolbar.</t>
  </si>
  <si>
    <t xml:space="preserve">Möchten Sie eine Tabelle umbenennen, markieren Sie diese und vergeben Sie im nebenstehenden Feld einen neuen Namen. </t>
  </si>
  <si>
    <t>Haufe Toolbar</t>
  </si>
  <si>
    <t>Die Haufe Toolbar ist das zentrale Navigationselement und erleichtert Ihnen die Navigation innerhalb des Tools. Hier</t>
  </si>
  <si>
    <t>werden ebenfalls die wichtigsten Funktionen für die Handhabung des Tools angeboten.</t>
  </si>
  <si>
    <t>Über das Listenfeld rufen Sie direkt die gewünschten Tabellen auf.</t>
  </si>
  <si>
    <t>Die wichtigsten Funktionen Speichern, Drucken, Kopieren und Einfügen werden ebenfalls zentral in der Toolbar angeboten</t>
  </si>
  <si>
    <t>» Gitternetz ein/aus</t>
  </si>
  <si>
    <t>» Zeilen- und Spaltenbeschriftung ein/aus</t>
  </si>
  <si>
    <t>» Blattregister ein/aus</t>
  </si>
  <si>
    <t>» Kopf- und Fußzeile anpassen</t>
  </si>
  <si>
    <t>» Zoom einstellen</t>
  </si>
  <si>
    <t xml:space="preserve">Mit Hilfe dieses Menübefehls können Sie die Anzeige der Zeilen- und Spaltenköpfe ein- und ausschalten. </t>
  </si>
  <si>
    <t>Kopf- und Fußzeile bearbeiten</t>
  </si>
  <si>
    <t>Mit Hilfe dieses Menübefehls können Sie den Zoom für die einzelnen Arbeitsblätter einstellen. Standardmäßig ist ein 85%-iger Zoom</t>
  </si>
  <si>
    <t>eingestellt, den Sie jedoch jederzeit ändern können.</t>
  </si>
  <si>
    <t>Über den Hilfe-Button der Haufe Toolbar gelangen Sie auf die Hilfe-Seite, die Ihnen inhaltliche Hilfestellung bietet, sowie Hinweise</t>
  </si>
  <si>
    <t>zur technischen Handhabung des Tools.</t>
  </si>
  <si>
    <r>
      <t xml:space="preserve">Über den Link </t>
    </r>
    <r>
      <rPr>
        <b/>
        <sz val="11"/>
        <rFont val="Verdana"/>
        <family val="2"/>
      </rPr>
      <t>Startseite konfigurieren</t>
    </r>
    <r>
      <rPr>
        <sz val="11"/>
        <rFont val="Verdana"/>
        <family val="2"/>
      </rPr>
      <t xml:space="preserve"> gelangen Sie in ein Dialogfeld, in dem Sie alle nötigen Anpassungen der Startseite vornehmen</t>
    </r>
  </si>
  <si>
    <r>
      <t xml:space="preserve">Klicken Sie auf </t>
    </r>
    <r>
      <rPr>
        <b/>
        <sz val="11"/>
        <rFont val="Verdana"/>
        <family val="2"/>
      </rPr>
      <t>Speichern,</t>
    </r>
    <r>
      <rPr>
        <sz val="11"/>
        <rFont val="Verdana"/>
        <family val="2"/>
      </rPr>
      <t xml:space="preserve"> werden die vorgenommenen Änderungen wirksam und Sie springen zurück zur Startseite.</t>
    </r>
  </si>
  <si>
    <r>
      <t xml:space="preserve">Wenn Sie eine Tabelle im Listenfeld ausgewählt haben, gelangen Sie über den Button </t>
    </r>
    <r>
      <rPr>
        <b/>
        <sz val="11"/>
        <rFont val="Verdana"/>
        <family val="2"/>
      </rPr>
      <t>Gehe zu</t>
    </r>
    <r>
      <rPr>
        <sz val="11"/>
        <rFont val="Verdana"/>
        <family val="2"/>
      </rPr>
      <t xml:space="preserve"> direkt zur gewünschten Tabelle.</t>
    </r>
  </si>
  <si>
    <r>
      <t xml:space="preserve">Mithilfe des Buttons </t>
    </r>
    <r>
      <rPr>
        <b/>
        <sz val="11"/>
        <rFont val="Verdana"/>
        <family val="2"/>
      </rPr>
      <t>Tabelle umbenennen</t>
    </r>
    <r>
      <rPr>
        <sz val="11"/>
        <rFont val="Verdana"/>
        <family val="2"/>
      </rPr>
      <t xml:space="preserve"> werden die Änderungen gespeichert.</t>
    </r>
  </si>
  <si>
    <r>
      <t xml:space="preserve">Über diesen Menübefehl rufen Sie einen Dialog auf, in dem Sie Ihre Kopf- und Fußzeilen einstellen können. Auf dem Reiter </t>
    </r>
    <r>
      <rPr>
        <b/>
        <sz val="11"/>
        <rFont val="Verdana"/>
        <family val="2"/>
      </rPr>
      <t>Eingabe Daten</t>
    </r>
  </si>
  <si>
    <r>
      <t xml:space="preserve">können Sie Angaben zur </t>
    </r>
    <r>
      <rPr>
        <b/>
        <sz val="11"/>
        <rFont val="Verdana"/>
        <family val="2"/>
      </rPr>
      <t>Firma,</t>
    </r>
    <r>
      <rPr>
        <sz val="11"/>
        <rFont val="Verdana"/>
        <family val="2"/>
      </rPr>
      <t xml:space="preserve"> zur </t>
    </r>
    <r>
      <rPr>
        <b/>
        <sz val="11"/>
        <rFont val="Verdana"/>
        <family val="2"/>
      </rPr>
      <t>Abteilung</t>
    </r>
    <r>
      <rPr>
        <sz val="11"/>
        <rFont val="Verdana"/>
        <family val="2"/>
      </rPr>
      <t xml:space="preserve"> und zum </t>
    </r>
    <r>
      <rPr>
        <b/>
        <sz val="11"/>
        <rFont val="Verdana"/>
        <family val="2"/>
      </rPr>
      <t>Autor</t>
    </r>
    <r>
      <rPr>
        <sz val="11"/>
        <rFont val="Verdana"/>
        <family val="2"/>
      </rPr>
      <t xml:space="preserve"> eintragen.</t>
    </r>
  </si>
  <si>
    <r>
      <t xml:space="preserve">Auf dem Reiter </t>
    </r>
    <r>
      <rPr>
        <b/>
        <sz val="11"/>
        <rFont val="Verdana"/>
        <family val="2"/>
      </rPr>
      <t>Kopf- und Fußzeile</t>
    </r>
    <r>
      <rPr>
        <sz val="11"/>
        <rFont val="Verdana"/>
        <family val="2"/>
      </rPr>
      <t xml:space="preserve"> anpassen können Sie auswählen, wo die gewünschten Angaben platziert werden sollen. </t>
    </r>
  </si>
  <si>
    <r>
      <t xml:space="preserve">Wählen Sie dazu den </t>
    </r>
    <r>
      <rPr>
        <b/>
        <sz val="11"/>
        <rFont val="Verdana"/>
        <family val="2"/>
      </rPr>
      <t>Bereich</t>
    </r>
    <r>
      <rPr>
        <sz val="11"/>
        <rFont val="Verdana"/>
        <family val="2"/>
      </rPr>
      <t xml:space="preserve"> (Kopf- oder Fußzeile) aus, sowie die </t>
    </r>
    <r>
      <rPr>
        <b/>
        <sz val="11"/>
        <rFont val="Verdana"/>
        <family val="2"/>
      </rPr>
      <t>Platzierung</t>
    </r>
    <r>
      <rPr>
        <sz val="11"/>
        <rFont val="Verdana"/>
        <family val="2"/>
      </rPr>
      <t xml:space="preserve"> (Links, Mitte oder Rechts).</t>
    </r>
  </si>
  <si>
    <r>
      <t xml:space="preserve">Damit Sie Ihre Einstellungen in der Vorschau überprüfen können, müssen Sie die </t>
    </r>
    <r>
      <rPr>
        <b/>
        <sz val="11"/>
        <rFont val="Verdana"/>
        <family val="2"/>
      </rPr>
      <t xml:space="preserve">Einstellungen übernehmen </t>
    </r>
    <r>
      <rPr>
        <sz val="11"/>
        <rFont val="Verdana"/>
        <family val="2"/>
      </rPr>
      <t>mithilfe des gleichnamigen</t>
    </r>
  </si>
  <si>
    <r>
      <t xml:space="preserve">Buttons. Die Schaltfläche </t>
    </r>
    <r>
      <rPr>
        <b/>
        <sz val="11"/>
        <rFont val="Verdana"/>
        <family val="2"/>
      </rPr>
      <t>Alle Kopf- und Fußzeilen entfernen</t>
    </r>
    <r>
      <rPr>
        <sz val="11"/>
        <rFont val="Verdana"/>
        <family val="2"/>
      </rPr>
      <t xml:space="preserve"> löscht alle Eintragungen in der Kopf- und Fußzeile. </t>
    </r>
  </si>
  <si>
    <t>Bitte beachten Sie, dass diese beiden Vorgänge etwas andauern können.</t>
  </si>
  <si>
    <t>Untertitel</t>
  </si>
  <si>
    <t>Logo auswählen</t>
  </si>
  <si>
    <r>
      <t xml:space="preserve">Über das Feld </t>
    </r>
    <r>
      <rPr>
        <b/>
        <sz val="11"/>
        <rFont val="Verdana"/>
        <family val="2"/>
      </rPr>
      <t>Logo auswählen</t>
    </r>
    <r>
      <rPr>
        <sz val="11"/>
        <rFont val="Verdana"/>
        <family val="2"/>
      </rPr>
      <t xml:space="preserve"> können Sie Ihr eigenes Firmenlogo auf jeder Tabellenseite einbinden. Klicken Sie auf </t>
    </r>
    <r>
      <rPr>
        <b/>
        <sz val="11"/>
        <rFont val="Verdana"/>
        <family val="2"/>
      </rPr>
      <t>Durchsuchen,</t>
    </r>
    <r>
      <rPr>
        <sz val="11"/>
        <rFont val="Verdana"/>
        <family val="2"/>
      </rPr>
      <t xml:space="preserve"> </t>
    </r>
  </si>
  <si>
    <r>
      <t xml:space="preserve">wählen Sie die gewünschte Datei aus und importieren Sie diese mithilfe des Buttons </t>
    </r>
    <r>
      <rPr>
        <b/>
        <sz val="11"/>
        <rFont val="Verdana"/>
        <family val="2"/>
      </rPr>
      <t>Hochladen.</t>
    </r>
  </si>
  <si>
    <t>Bitte beachten Sie dabei unbedingt die maximale Größe des neuen Logos. Die Datei sollte die Maße 35 px (Breite) und 84px (Höhe)</t>
  </si>
  <si>
    <t>nicht überschreiten. Bitte achten Sie auch darauf, dass die Datei 50 KB nicht überschreitet.</t>
  </si>
  <si>
    <t>» Hilfe</t>
  </si>
  <si>
    <t xml:space="preserve">Zum komfortablen Umgang mit diesem und anderen Excel-Tools erläutern wir hier einige Funktionen, die Sie beim Arbeiten mit Excel häufig benötigen, wie etwa die Anpassung der Startseite an Ihre persönlichen Bedürfnisse oder die Möglichkeiten der Haufe Toolbar. </t>
  </si>
  <si>
    <t>Hinweis:</t>
  </si>
  <si>
    <t xml:space="preserve">Bitte ändern Sie die Namen der Blattregister nur über das Dialogfeld Tabelle einfügen/Startseite konfigurieren auf der Startseite. </t>
  </si>
  <si>
    <t xml:space="preserve">Wenn Sie die Blattregister per Doppelklick umbenennen, funktionieren die Navigationslinks der Startseite bis zu einer </t>
  </si>
  <si>
    <t>Aktualisierung nicht mehr).</t>
  </si>
  <si>
    <t>Hinweis</t>
  </si>
  <si>
    <t xml:space="preserve">Öffnen Sie es schreibgeschützt und speichern Sie es lokal auf Ihrem Rechner ab. Wenn Sie die Meldung unterbinden möchten, aktivieren </t>
  </si>
  <si>
    <t xml:space="preserve">Sie über Extras &gt; Internetoptionen &gt; Erweitert &gt; Bei Einstellungen/Sicherheit die Option "Leeren des Ordners für temporäre </t>
  </si>
  <si>
    <t>Bitte wählen</t>
  </si>
  <si>
    <t>» Startseite</t>
  </si>
  <si>
    <t>In Handwerks- und Dienstleistungsbetrieben stellen die Personalkosten den größten Kostenfaktor dar. Um erfolgreich am Markt agieren zu können, muss der Unternehmer diese Kosten im Griff haben. Erster Schritt dazu ist die Ermittlung des Stundensatzes, mit dem die eigene Leistung kalkuliert wird. Viele Unternehmer kalkulieren immer noch mit geschätzten oder nur grob über den Daumen berechneten Verrechnungssätzen für ihre Arbeitstunden. Andere orientieren sich einfach an den Preisen der Konkurrenz.</t>
  </si>
  <si>
    <t>Stundensatzberechnung</t>
  </si>
  <si>
    <t>Unternehmensdaten</t>
  </si>
  <si>
    <t>Firmenname:</t>
  </si>
  <si>
    <t>Muster GmbH</t>
  </si>
  <si>
    <t>Abteilung</t>
  </si>
  <si>
    <t>Analyse erstellt durch:</t>
  </si>
  <si>
    <t>T. Muster</t>
  </si>
  <si>
    <t>Datum</t>
  </si>
  <si>
    <t>Verrechenbare Stunden</t>
  </si>
  <si>
    <t>1. VERRECHENBARE STUNDEN VOLLBESCHÄFTIGTE</t>
  </si>
  <si>
    <t xml:space="preserve">   Arbeitszeit (Std/Tag)</t>
  </si>
  <si>
    <t>Std./Tag</t>
  </si>
  <si>
    <t xml:space="preserve">   Arbeitstage (Jahr)</t>
  </si>
  <si>
    <t>Tage</t>
  </si>
  <si>
    <t>Std./Jahr</t>
  </si>
  <si>
    <t>Std.</t>
  </si>
  <si>
    <t xml:space="preserve">   ./. Feiertage</t>
  </si>
  <si>
    <t>Tage     x</t>
  </si>
  <si>
    <t xml:space="preserve">   ./. Urlaub</t>
  </si>
  <si>
    <t xml:space="preserve">   ./. Krankheit</t>
  </si>
  <si>
    <t xml:space="preserve">   ./. Unproduktive Zeiten</t>
  </si>
  <si>
    <t>%</t>
  </si>
  <si>
    <t>= VERRECHENBARE STUNDEN/JAHR je Vollbeschäftigter</t>
  </si>
  <si>
    <t>2. VERRECHENBARE STUNDEN GERINGFÜGIG BESCHÄFTIGTE</t>
  </si>
  <si>
    <t xml:space="preserve">   Arbeitszeit (Std/Woche)</t>
  </si>
  <si>
    <t>Std./Woche</t>
  </si>
  <si>
    <t xml:space="preserve">   Arbeitswochen (Jahr)</t>
  </si>
  <si>
    <t>Wochen</t>
  </si>
  <si>
    <t>= VERRECHENBARE STUNDEN/JAHR je geringfügig Beschäftigtem</t>
  </si>
  <si>
    <t>3. VERRECHENBARE STUNDEN UNTERNEHMER</t>
  </si>
  <si>
    <t>= VERRECHENBARE STUNDEN/JAHR UNTERNEHMER</t>
  </si>
  <si>
    <t>Produktivität</t>
  </si>
  <si>
    <t>Mitarbeiter</t>
  </si>
  <si>
    <t>1. Vollbeschäftigte</t>
  </si>
  <si>
    <t>Jahresanteil</t>
  </si>
  <si>
    <t xml:space="preserve">                Lohn/Stunde</t>
  </si>
  <si>
    <t>Mario Haber</t>
  </si>
  <si>
    <t>/Std.</t>
  </si>
  <si>
    <t>Silvio Kuriczini</t>
  </si>
  <si>
    <t>Claudia Schaper</t>
  </si>
  <si>
    <t>Produktiver Anteil Unternehmer</t>
  </si>
  <si>
    <t>Vollbeschäftigte Mitarbeiter gesamt</t>
  </si>
  <si>
    <t>2. Geringfügig Beschäftigte</t>
  </si>
  <si>
    <t>Guido Weisbach</t>
  </si>
  <si>
    <t>Henri Kuper</t>
  </si>
  <si>
    <t>Frauke Söhnsdorff</t>
  </si>
  <si>
    <t>Geringfügig Beschäftigte gesamt</t>
  </si>
  <si>
    <t>Verrechenbare Stunden Gesamt</t>
  </si>
  <si>
    <t>Vollbeschäftigte</t>
  </si>
  <si>
    <t>Aushilfen</t>
  </si>
  <si>
    <t>Kostenplanung und Kostentrennung</t>
  </si>
  <si>
    <t>Planung</t>
  </si>
  <si>
    <t>Kostentrennung</t>
  </si>
  <si>
    <t>Handwerk</t>
  </si>
  <si>
    <t>Handel</t>
  </si>
  <si>
    <t>EUR</t>
  </si>
  <si>
    <t>Kalkulatorische Kosten und Gewinn</t>
  </si>
  <si>
    <t>Kalkulatorischer Unternehmerlohn (unprod.)</t>
  </si>
  <si>
    <t>Zinsen</t>
  </si>
  <si>
    <t>Abschreibungen</t>
  </si>
  <si>
    <t>Lohn/Gehalt: Büro, Verkauf</t>
  </si>
  <si>
    <t>Miete, Pacht</t>
  </si>
  <si>
    <t>Heizung, Energie</t>
  </si>
  <si>
    <t>Reinigung</t>
  </si>
  <si>
    <t>Versicherungen, Steuer, Beiträge</t>
  </si>
  <si>
    <t>Fahrzeugkosten</t>
  </si>
  <si>
    <t>Werbekosten</t>
  </si>
  <si>
    <t>Geschenke, Repräsentation</t>
  </si>
  <si>
    <t>Sonstige Betriebskosten</t>
  </si>
  <si>
    <t>Instandhaltung</t>
  </si>
  <si>
    <t>Werkzeuge, Kleingeräte</t>
  </si>
  <si>
    <t>Büro, Telefon, Porto, Zeitschriften</t>
  </si>
  <si>
    <t>Rechts- Beratungskosten, Buchführung</t>
  </si>
  <si>
    <t>Sonstige Kosten</t>
  </si>
  <si>
    <t>Kosten Gesamt</t>
  </si>
  <si>
    <t>Kosten Handwerk</t>
  </si>
  <si>
    <t>Kosten Handel</t>
  </si>
  <si>
    <t>Kosten je verrechenbare Stunde</t>
  </si>
  <si>
    <t>Kalkulatorische Kosten und Gewinn je verr. Std.</t>
  </si>
  <si>
    <t>Kalk. Unternehm.lohn (unprod.) je verrech. Std.</t>
  </si>
  <si>
    <t>Zinsen je verrechenbare Stunde</t>
  </si>
  <si>
    <t>Abschreibungen je verrechenbare Stunde</t>
  </si>
  <si>
    <t>Kostenplanung</t>
  </si>
  <si>
    <t>1. STUNDENSATZ FÜR VOLLBESCHÄFTIGTE</t>
  </si>
  <si>
    <t>DIREKTE LOHNKOSTEN VOLLBESCHÄFTIGTE</t>
  </si>
  <si>
    <t xml:space="preserve">  Durchschn.  Stundenlohn x bezahlte Stunden/Jahr</t>
  </si>
  <si>
    <t xml:space="preserve">   + Vermögenswirksame Leistungen</t>
  </si>
  <si>
    <t>Monat</t>
  </si>
  <si>
    <t xml:space="preserve">   + Urlaubsgeld</t>
  </si>
  <si>
    <t xml:space="preserve">   + Weihnachtsgeld</t>
  </si>
  <si>
    <t xml:space="preserve">  = BRUTTOLOHNSUMME / JAHR</t>
  </si>
  <si>
    <t>LOHNABHÄNGIGE KOSTEN VOLLBESCHÄFTIGTE</t>
  </si>
  <si>
    <t xml:space="preserve">   Arbeitgeberanteil Sozialversicherung</t>
  </si>
  <si>
    <t xml:space="preserve"> </t>
  </si>
  <si>
    <t xml:space="preserve">   Berufsgenossenschaft</t>
  </si>
  <si>
    <t xml:space="preserve">   Lohnfortzahlungsumlage</t>
  </si>
  <si>
    <t xml:space="preserve">   ./. Erstattung Lohnfortzahlung</t>
  </si>
  <si>
    <t>= LOHNABHÄNGIGE KOSTEN / JAHR</t>
  </si>
  <si>
    <t>BRUTTOLOHN + LOHNABHÄNGIGE KOSTEN VOLLBESCHÄFTIGTE</t>
  </si>
  <si>
    <t>Gesamt</t>
  </si>
  <si>
    <t>LOHNKOSTENSATZ je Vollbeschäftigtem bei:</t>
  </si>
  <si>
    <t xml:space="preserve">   + Sachkosten je verrechenbare Stunde</t>
  </si>
  <si>
    <t>EUR /Std.</t>
  </si>
  <si>
    <t xml:space="preserve">   + Zinsen je verrechenbare Stunde</t>
  </si>
  <si>
    <t xml:space="preserve">   + Abschreibungen je verrechenbare Stunde</t>
  </si>
  <si>
    <t>DECKUNGSKOSTENSATZ</t>
  </si>
  <si>
    <t xml:space="preserve">    +  Kalkulatorischer Unternehmerlohn</t>
  </si>
  <si>
    <t xml:space="preserve">    +  Kalkulatorische Kosten und Gewinn</t>
  </si>
  <si>
    <t xml:space="preserve">STUNDENVERRECHNUNGSSATZ     </t>
  </si>
  <si>
    <t>2. STUNDENSATZ FÜR GERINGFÜGIG BESCHÄFTIGTE</t>
  </si>
  <si>
    <t>DIREKTE LOHNKOSTEN GERINGFÜGIG BESCHÄFTIGTE</t>
  </si>
  <si>
    <t xml:space="preserve">  Durchschn.  Stundenlohn * bezahlte Stunden/Jahr</t>
  </si>
  <si>
    <t>*</t>
  </si>
  <si>
    <t>LOHNABHÄNGIGE KOSTEN GERINGFÜGIG BESCHÄFTIGTE</t>
  </si>
  <si>
    <t>Pauschaler Renten- und Krankenversicherungsbeitrag</t>
  </si>
  <si>
    <t>BRUTTOLOHN + LOHNABHÄNGIGE KOSTEN GERINGFÜG BESCH.</t>
  </si>
  <si>
    <t>LOHNKOSTENSATZ je geringfügig Beschäft. bei:</t>
  </si>
  <si>
    <t xml:space="preserve">STUNDENVERRECHNUNGSSATZ  GERINGFÜGIG BESCHÄFTIGTE   </t>
  </si>
  <si>
    <t>Stundensatz</t>
  </si>
  <si>
    <t>» Unternehmensdaten</t>
  </si>
  <si>
    <t>» Produktivität</t>
  </si>
  <si>
    <t>» Mitarbeiter</t>
  </si>
  <si>
    <t>» Kostenplanung</t>
  </si>
  <si>
    <t>» Stundensatz</t>
  </si>
  <si>
    <t>Startseite</t>
  </si>
  <si>
    <t>Internetdateien beim Schließen des Browsers".</t>
  </si>
  <si>
    <t xml:space="preserve"> = Arbeitsstunden/Jahr</t>
  </si>
  <si>
    <r>
      <t xml:space="preserve">Beim mehrmaligen Öffnen mit dem IE 7 oder IE 8 aus einer Online-Version heraus, erscheint die Meldung, dass dieses Tool bereits verwendet wird. Öffnen Sie es schreibgeschützt und speichern Sie es lokal auf Ihrem Rechner ab. Wenn Sie die Meldung unterbinden möchten, aktivieren Sie über </t>
    </r>
    <r>
      <rPr>
        <b/>
        <sz val="11"/>
        <rFont val="Verdana"/>
        <family val="2"/>
      </rPr>
      <t>Extras</t>
    </r>
    <r>
      <rPr>
        <sz val="11"/>
        <rFont val="Verdana"/>
        <family val="2"/>
      </rPr>
      <t xml:space="preserve"> &gt; </t>
    </r>
    <r>
      <rPr>
        <b/>
        <sz val="11"/>
        <rFont val="Verdana"/>
        <family val="2"/>
      </rPr>
      <t>Internetoptionen</t>
    </r>
    <r>
      <rPr>
        <sz val="11"/>
        <rFont val="Verdana"/>
        <family val="2"/>
      </rPr>
      <t xml:space="preserve"> &gt; </t>
    </r>
    <r>
      <rPr>
        <b/>
        <sz val="11"/>
        <rFont val="Verdana"/>
        <family val="2"/>
      </rPr>
      <t>Erweitert</t>
    </r>
    <r>
      <rPr>
        <sz val="11"/>
        <rFont val="Verdana"/>
        <family val="2"/>
      </rPr>
      <t xml:space="preserve"> &gt; Bei </t>
    </r>
    <r>
      <rPr>
        <b/>
        <sz val="11"/>
        <rFont val="Verdana"/>
        <family val="2"/>
      </rPr>
      <t>Einstellungen/Sicherheit</t>
    </r>
    <r>
      <rPr>
        <sz val="11"/>
        <rFont val="Verdana"/>
        <family val="2"/>
      </rPr>
      <t xml:space="preserve"> die Option </t>
    </r>
    <r>
      <rPr>
        <b/>
        <sz val="11"/>
        <rFont val="Verdana"/>
        <family val="2"/>
      </rPr>
      <t>"Leeren des Ordners für temporäre Internetdateien beim Schließen des Browsers"</t>
    </r>
    <r>
      <rPr>
        <sz val="11"/>
        <rFont val="Verdana"/>
        <family val="2"/>
      </rPr>
      <t>.</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</si>
</sst>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0_)"/>
    <numFmt numFmtId="176" formatCode="0.0"/>
    <numFmt numFmtId="177" formatCode="#,##0.0;\-#,##0.0"/>
    <numFmt numFmtId="178" formatCode="#,##0.0"/>
    <numFmt numFmtId="179" formatCode="#,##0\ [$EUR];[Red]\-#,##0\ [$EUR]"/>
    <numFmt numFmtId="180" formatCode="#,##0\ [$EUR];\-#,##0\ [$EUR]"/>
    <numFmt numFmtId="181" formatCode="#,##0.00\ [$EUR];\-#,##0.00\ [$EUR]"/>
    <numFmt numFmtId="182" formatCode="#,##0.00\ [$EUR];[Red]\-#,##0.00\ [$EUR]"/>
    <numFmt numFmtId="183" formatCode="#,###;\-#,###"/>
    <numFmt numFmtId="184" formatCode="#,##0.00_ ;[Red]\-#,##0.00\ "/>
    <numFmt numFmtId="185" formatCode="dd"/>
    <numFmt numFmtId="186" formatCode="ddd"/>
    <numFmt numFmtId="187" formatCode="mmmm"/>
    <numFmt numFmtId="188" formatCode="d/\ mmm/\ yy"/>
    <numFmt numFmtId="189" formatCode="dd\ ddd"/>
    <numFmt numFmtId="190" formatCode="dd\ mm\ yy\ "/>
    <numFmt numFmtId="191" formatCode="mmm\ yyyy"/>
    <numFmt numFmtId="192" formatCode="dddd\,\ dd/\ mm/\ yyyy"/>
    <numFmt numFmtId="193" formatCode="ddd\ dd/\ mm/\ yyyy"/>
    <numFmt numFmtId="194" formatCode="ddd\ dd/\ mmm"/>
    <numFmt numFmtId="195" formatCode="ddd\ dd/\ mmmm"/>
    <numFmt numFmtId="196" formatCode="&quot;Ja&quot;;&quot;Ja&quot;;&quot;Nein&quot;"/>
    <numFmt numFmtId="197" formatCode="&quot;Wahr&quot;;&quot;Wahr&quot;;&quot;Falsch&quot;"/>
    <numFmt numFmtId="198" formatCode="&quot;Ein&quot;;&quot;Ein&quot;;&quot;Aus&quot;"/>
    <numFmt numFmtId="199" formatCode="ddd\ dd/\ mmmm;;"/>
    <numFmt numFmtId="200" formatCode=";;;"/>
    <numFmt numFmtId="201" formatCode="[$-407]dddd\,\ d\.\ mmmm\ yyyy"/>
    <numFmt numFmtId="202" formatCode="\1"/>
    <numFmt numFmtId="203" formatCode="&quot;ab &quot;mmmm"/>
    <numFmt numFmtId="204" formatCode="mmmm\ yyyy"/>
    <numFmt numFmtId="205" formatCode="&quot;Dienstplan &quot;mmmm\ yyyy"/>
    <numFmt numFmtId="206" formatCode="&quot;Dienstplan &quot;0"/>
    <numFmt numFmtId="207" formatCode="&quot;Dienstplan KW &quot;0"/>
    <numFmt numFmtId="208" formatCode="mmm"/>
    <numFmt numFmtId="209" formatCode="dd/mmm"/>
    <numFmt numFmtId="210" formatCode="dd/mmmm\ yy"/>
    <numFmt numFmtId="211" formatCode="ddd\,\ dd/\ mmmm"/>
    <numFmt numFmtId="212" formatCode="&quot;Jahresdienstplan &quot;0"/>
    <numFmt numFmtId="213" formatCode="d"/>
    <numFmt numFmtId="214" formatCode="&quot;Wochendienstplan KW &quot;0"/>
    <numFmt numFmtId="215" formatCode="ddd\,\ * dd/mmmm\ yy"/>
    <numFmt numFmtId="216" formatCode="\ \ dddd\,\ * dd/mmmm\ yy"/>
    <numFmt numFmtId="217" formatCode="\ \ dddd\,\ * dd/\ mmmm\ yy"/>
    <numFmt numFmtId="218" formatCode="dd/\ mmmm\ yy"/>
  </numFmts>
  <fonts count="86">
    <font>
      <sz val="10"/>
      <name val="Verdana"/>
      <family val="2"/>
    </font>
    <font>
      <sz val="22"/>
      <color indexed="62"/>
      <name val="Verdana"/>
      <family val="2"/>
    </font>
    <font>
      <sz val="22"/>
      <name val="Arial"/>
      <family val="2"/>
    </font>
    <font>
      <b/>
      <sz val="12"/>
      <color indexed="23"/>
      <name val="Verdana"/>
      <family val="2"/>
    </font>
    <font>
      <sz val="10"/>
      <color indexed="63"/>
      <name val="Verdana"/>
      <family val="2"/>
    </font>
    <font>
      <sz val="11"/>
      <color indexed="55"/>
      <name val="Verdana"/>
      <family val="2"/>
    </font>
    <font>
      <b/>
      <sz val="11"/>
      <color indexed="54"/>
      <name val="Verdana"/>
      <family val="2"/>
    </font>
    <font>
      <sz val="11"/>
      <color indexed="12"/>
      <name val="Verdana"/>
      <family val="2"/>
    </font>
    <font>
      <sz val="11"/>
      <color indexed="54"/>
      <name val="Arial"/>
      <family val="2"/>
    </font>
    <font>
      <sz val="11"/>
      <name val="Verdana"/>
      <family val="2"/>
    </font>
    <font>
      <sz val="9"/>
      <name val="Arial"/>
      <family val="2"/>
    </font>
    <font>
      <b/>
      <sz val="9"/>
      <name val="Arial"/>
      <family val="2"/>
    </font>
    <font>
      <u val="single"/>
      <sz val="12"/>
      <color indexed="36"/>
      <name val="Times New Roman"/>
      <family val="1"/>
    </font>
    <font>
      <sz val="10"/>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sz val="12"/>
      <name val="Helv"/>
      <family val="0"/>
    </font>
    <font>
      <sz val="22"/>
      <name val="Helv"/>
      <family val="0"/>
    </font>
    <font>
      <sz val="8"/>
      <name val="Arial"/>
      <family val="2"/>
    </font>
    <font>
      <sz val="14"/>
      <name val="Arial"/>
      <family val="2"/>
    </font>
    <font>
      <b/>
      <sz val="11"/>
      <color indexed="23"/>
      <name val="Verdana"/>
      <family val="2"/>
    </font>
    <font>
      <u val="single"/>
      <sz val="11"/>
      <color indexed="12"/>
      <name val="Verdana"/>
      <family val="2"/>
    </font>
    <font>
      <b/>
      <sz val="11"/>
      <color indexed="18"/>
      <name val="Verdana"/>
      <family val="2"/>
    </font>
    <font>
      <b/>
      <sz val="16"/>
      <name val="Verdana"/>
      <family val="2"/>
    </font>
    <font>
      <sz val="24"/>
      <name val="Verdana"/>
      <family val="2"/>
    </font>
    <font>
      <sz val="14"/>
      <name val="Verdana"/>
      <family val="2"/>
    </font>
    <font>
      <sz val="12"/>
      <name val="Verdana"/>
      <family val="2"/>
    </font>
    <font>
      <b/>
      <sz val="10"/>
      <color indexed="54"/>
      <name val="Verdana"/>
      <family val="2"/>
    </font>
    <font>
      <u val="single"/>
      <sz val="10"/>
      <color indexed="12"/>
      <name val="Arial"/>
      <family val="2"/>
    </font>
    <font>
      <sz val="11"/>
      <color indexed="54"/>
      <name val="Verdana"/>
      <family val="2"/>
    </font>
    <font>
      <b/>
      <sz val="11"/>
      <color indexed="62"/>
      <name val="Verdana"/>
      <family val="2"/>
    </font>
    <font>
      <b/>
      <sz val="11"/>
      <name val="Verdana"/>
      <family val="2"/>
    </font>
    <font>
      <sz val="11"/>
      <color indexed="63"/>
      <name val="Verdana"/>
      <family val="2"/>
    </font>
    <font>
      <sz val="11"/>
      <color indexed="62"/>
      <name val="Arial"/>
      <family val="2"/>
    </font>
    <font>
      <b/>
      <u val="single"/>
      <sz val="11"/>
      <color indexed="62"/>
      <name val="Verdana"/>
      <family val="2"/>
    </font>
    <font>
      <sz val="11"/>
      <color indexed="62"/>
      <name val="Verdana"/>
      <family val="2"/>
    </font>
    <font>
      <b/>
      <sz val="11"/>
      <color indexed="55"/>
      <name val="Verdana"/>
      <family val="2"/>
    </font>
    <font>
      <sz val="10"/>
      <name val="Courier"/>
      <family val="0"/>
    </font>
    <font>
      <sz val="20"/>
      <name val="Verdana"/>
      <family val="2"/>
    </font>
    <font>
      <sz val="8"/>
      <name val="Verdana"/>
      <family val="2"/>
    </font>
    <font>
      <sz val="22"/>
      <name val="Verdana"/>
      <family val="2"/>
    </font>
    <font>
      <b/>
      <sz val="22"/>
      <name val="Verdana"/>
      <family val="2"/>
    </font>
    <font>
      <b/>
      <sz val="12"/>
      <name val="Verdana"/>
      <family val="2"/>
    </font>
    <font>
      <sz val="18"/>
      <name val="Verdana"/>
      <family val="2"/>
    </font>
    <font>
      <b/>
      <sz val="18"/>
      <name val="Verdana"/>
      <family val="2"/>
    </font>
    <font>
      <sz val="10"/>
      <color indexed="54"/>
      <name val="Verdana"/>
      <family val="2"/>
    </font>
    <font>
      <sz val="11"/>
      <color indexed="8"/>
      <name val="Calibri"/>
      <family val="2"/>
    </font>
    <font>
      <sz val="11"/>
      <color indexed="9"/>
      <name val="Calibri"/>
      <family val="2"/>
    </font>
    <font>
      <b/>
      <sz val="11"/>
      <color indexed="24"/>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sz val="11"/>
      <color indexed="52"/>
      <name val="Calibri"/>
      <family val="2"/>
    </font>
    <font>
      <sz val="11"/>
      <color indexed="10"/>
      <name val="Calibri"/>
      <family val="2"/>
    </font>
    <font>
      <b/>
      <sz val="11"/>
      <color indexed="9"/>
      <name val="Calibri"/>
      <family val="2"/>
    </font>
    <font>
      <b/>
      <sz val="10"/>
      <color indexed="8"/>
      <name val="Verdana"/>
      <family val="2"/>
    </font>
    <font>
      <sz val="10"/>
      <color indexed="8"/>
      <name val="Verdana"/>
      <family val="2"/>
    </font>
    <font>
      <sz val="11"/>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rgb="FFA5A5A5"/>
        <bgColor indexed="64"/>
      </patternFill>
    </fill>
    <fill>
      <patternFill patternType="solid">
        <fgColor indexed="22"/>
        <bgColor indexed="64"/>
      </patternFill>
    </fill>
    <fill>
      <patternFill patternType="solid">
        <fgColor indexed="6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63"/>
      </bottom>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color indexed="63"/>
      </right>
      <top>
        <color indexed="63"/>
      </top>
      <bottom style="thick">
        <color indexed="9"/>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55"/>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2"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11" fillId="0" borderId="0">
      <alignment vertical="center"/>
      <protection/>
    </xf>
    <xf numFmtId="0" fontId="10" fillId="0" borderId="0">
      <alignment vertical="center" wrapText="1"/>
      <protection/>
    </xf>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1" fillId="0" borderId="0">
      <alignment vertical="center" wrapText="1"/>
      <protection/>
    </xf>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5" borderId="2" applyNumberFormat="0" applyAlignment="0" applyProtection="0"/>
    <xf numFmtId="0" fontId="12" fillId="0" borderId="0" applyNumberFormat="0" applyFill="0" applyBorder="0" applyAlignment="0" applyProtection="0"/>
    <xf numFmtId="164" fontId="0" fillId="0" borderId="0" applyFont="0" applyFill="0" applyBorder="0" applyAlignment="0" applyProtection="0"/>
    <xf numFmtId="0" fontId="76" fillId="26"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44" fontId="13" fillId="0" borderId="0" applyFont="0" applyFill="0" applyBorder="0" applyAlignment="0" applyProtection="0"/>
    <xf numFmtId="0" fontId="79" fillId="27" borderId="0" applyNumberFormat="0" applyBorder="0" applyAlignment="0" applyProtection="0"/>
    <xf numFmtId="0" fontId="37" fillId="0" borderId="0" applyNumberFormat="0" applyFill="0" applyBorder="0" applyAlignment="0" applyProtection="0"/>
    <xf numFmtId="165" fontId="0" fillId="0" borderId="0" applyFont="0" applyFill="0" applyBorder="0" applyAlignment="0" applyProtection="0"/>
    <xf numFmtId="0" fontId="10" fillId="0" borderId="0">
      <alignment/>
      <protection/>
    </xf>
    <xf numFmtId="0" fontId="7" fillId="0" borderId="0" applyNumberFormat="0" applyFill="0" applyBorder="0" applyAlignment="0" applyProtection="0"/>
    <xf numFmtId="166" fontId="14" fillId="1" borderId="0" applyAlignment="0" applyProtection="0"/>
    <xf numFmtId="166" fontId="14" fillId="1" borderId="0" applyAlignment="0" applyProtection="0"/>
    <xf numFmtId="0" fontId="8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81" fillId="30" borderId="0" applyNumberFormat="0" applyBorder="0" applyAlignment="0" applyProtection="0"/>
    <xf numFmtId="49" fontId="14"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166" fontId="46" fillId="0" borderId="0">
      <alignment/>
      <protection/>
    </xf>
    <xf numFmtId="0" fontId="0" fillId="0" borderId="0">
      <alignment/>
      <protection/>
    </xf>
    <xf numFmtId="0" fontId="13" fillId="0" borderId="0">
      <alignment/>
      <protection/>
    </xf>
    <xf numFmtId="0" fontId="13" fillId="0" borderId="0">
      <alignment vertical="center"/>
      <protection/>
    </xf>
    <xf numFmtId="0" fontId="25" fillId="0" borderId="0">
      <alignment/>
      <protection/>
    </xf>
    <xf numFmtId="0" fontId="13" fillId="0" borderId="0" applyProtection="0">
      <alignment/>
    </xf>
    <xf numFmtId="0" fontId="17" fillId="0" borderId="0">
      <alignment horizontal="centerContinuous" vertical="center"/>
      <protection/>
    </xf>
    <xf numFmtId="0" fontId="82" fillId="0" borderId="0" applyNumberFormat="0" applyFill="0" applyBorder="0" applyAlignment="0" applyProtection="0"/>
    <xf numFmtId="0" fontId="18" fillId="31" borderId="5">
      <alignment horizontal="left" vertical="center"/>
      <protection/>
    </xf>
    <xf numFmtId="0" fontId="19" fillId="31" borderId="6">
      <alignment horizontal="right" vertical="center"/>
      <protection/>
    </xf>
    <xf numFmtId="49" fontId="20" fillId="32" borderId="7" applyNumberFormat="0" applyFont="0" applyFill="0">
      <alignment horizontal="left" vertical="center"/>
      <protection/>
    </xf>
    <xf numFmtId="0" fontId="21" fillId="0" borderId="0">
      <alignment vertical="center"/>
      <protection/>
    </xf>
    <xf numFmtId="49" fontId="20" fillId="32" borderId="7">
      <alignment vertical="center"/>
      <protection/>
    </xf>
    <xf numFmtId="0" fontId="22" fillId="0" borderId="0">
      <alignment vertical="center"/>
      <protection/>
    </xf>
    <xf numFmtId="0" fontId="23" fillId="0" borderId="0">
      <alignment/>
      <protection/>
    </xf>
    <xf numFmtId="0" fontId="8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4" fillId="2" borderId="0">
      <alignment horizontal="centerContinuous" vertical="center"/>
      <protection/>
    </xf>
    <xf numFmtId="0" fontId="85" fillId="33" borderId="9" applyNumberFormat="0" applyAlignment="0" applyProtection="0"/>
  </cellStyleXfs>
  <cellXfs count="376">
    <xf numFmtId="0" fontId="0" fillId="0" borderId="0" xfId="0" applyAlignment="1">
      <alignment/>
    </xf>
    <xf numFmtId="0" fontId="0" fillId="0" borderId="0" xfId="68" applyFont="1">
      <alignment/>
      <protection/>
    </xf>
    <xf numFmtId="0" fontId="0" fillId="0" borderId="0" xfId="68" applyFont="1" applyFill="1">
      <alignment/>
      <protection/>
    </xf>
    <xf numFmtId="0" fontId="0" fillId="34" borderId="0" xfId="68" applyFont="1" applyFill="1">
      <alignment/>
      <protection/>
    </xf>
    <xf numFmtId="0" fontId="3" fillId="0" borderId="0" xfId="68" applyFont="1" applyFill="1" applyAlignment="1">
      <alignment horizontal="left" indent="1"/>
      <protection/>
    </xf>
    <xf numFmtId="0" fontId="3" fillId="34" borderId="0" xfId="68" applyFont="1" applyFill="1" applyAlignment="1">
      <alignment horizontal="left" indent="1"/>
      <protection/>
    </xf>
    <xf numFmtId="0" fontId="4" fillId="0" borderId="0" xfId="68" applyFont="1" applyFill="1">
      <alignment/>
      <protection/>
    </xf>
    <xf numFmtId="0" fontId="4" fillId="34" borderId="0" xfId="68" applyFont="1" applyFill="1">
      <alignment/>
      <protection/>
    </xf>
    <xf numFmtId="0" fontId="5" fillId="0" borderId="0" xfId="68" applyFont="1" applyFill="1" applyBorder="1" applyAlignment="1">
      <alignment horizontal="left" vertical="top" wrapText="1"/>
      <protection/>
    </xf>
    <xf numFmtId="0" fontId="0" fillId="0" borderId="0" xfId="68" applyFont="1" applyAlignment="1">
      <alignment vertical="center"/>
      <protection/>
    </xf>
    <xf numFmtId="0" fontId="6" fillId="0" borderId="0" xfId="68" applyFont="1" applyFill="1" applyBorder="1" applyAlignment="1">
      <alignment horizontal="left" vertical="center" indent="2"/>
      <protection/>
    </xf>
    <xf numFmtId="0" fontId="6" fillId="34" borderId="0" xfId="68" applyFont="1" applyFill="1" applyBorder="1" applyAlignment="1">
      <alignment horizontal="left" vertical="center" indent="1"/>
      <protection/>
    </xf>
    <xf numFmtId="0" fontId="8" fillId="34" borderId="0" xfId="68" applyFont="1" applyFill="1" applyBorder="1" applyAlignment="1">
      <alignment horizontal="left" vertical="center" indent="2"/>
      <protection/>
    </xf>
    <xf numFmtId="0" fontId="0" fillId="34" borderId="0" xfId="68" applyFont="1" applyFill="1" applyAlignment="1">
      <alignment vertical="center"/>
      <protection/>
    </xf>
    <xf numFmtId="0" fontId="6" fillId="0" borderId="0" xfId="68" applyFont="1" applyFill="1" applyAlignment="1">
      <alignment horizontal="left" vertical="center" indent="2"/>
      <protection/>
    </xf>
    <xf numFmtId="0" fontId="9" fillId="34" borderId="0" xfId="68" applyFont="1" applyFill="1" applyAlignment="1">
      <alignment vertical="center"/>
      <protection/>
    </xf>
    <xf numFmtId="0" fontId="0" fillId="0" borderId="0" xfId="68" applyFont="1" applyFill="1" applyBorder="1">
      <alignment/>
      <protection/>
    </xf>
    <xf numFmtId="0" fontId="0" fillId="34" borderId="10" xfId="68" applyFont="1" applyFill="1" applyBorder="1">
      <alignment/>
      <protection/>
    </xf>
    <xf numFmtId="0" fontId="0" fillId="0" borderId="0" xfId="68">
      <alignment/>
      <protection/>
    </xf>
    <xf numFmtId="0" fontId="25" fillId="34" borderId="0" xfId="71" applyFont="1" applyFill="1">
      <alignment/>
      <protection/>
    </xf>
    <xf numFmtId="0" fontId="25" fillId="0" borderId="0" xfId="71" applyFont="1">
      <alignment/>
      <protection/>
    </xf>
    <xf numFmtId="0" fontId="25" fillId="0" borderId="0" xfId="71" applyFont="1" applyFill="1">
      <alignment/>
      <protection/>
    </xf>
    <xf numFmtId="0" fontId="25" fillId="0" borderId="0" xfId="71" applyFont="1" applyFill="1" applyBorder="1" applyAlignment="1">
      <alignment horizontal="left" vertical="center"/>
      <protection/>
    </xf>
    <xf numFmtId="0" fontId="9" fillId="0" borderId="0" xfId="68" applyFont="1" applyBorder="1">
      <alignment/>
      <protection/>
    </xf>
    <xf numFmtId="0" fontId="9" fillId="0" borderId="0" xfId="68" applyFont="1">
      <alignment/>
      <protection/>
    </xf>
    <xf numFmtId="0" fontId="3" fillId="34" borderId="0" xfId="68" applyFont="1" applyFill="1">
      <alignment/>
      <protection/>
    </xf>
    <xf numFmtId="0" fontId="23" fillId="0" borderId="0" xfId="71" applyFont="1" applyFill="1" applyBorder="1" applyAlignment="1">
      <alignment horizontal="left" vertical="center"/>
      <protection/>
    </xf>
    <xf numFmtId="0" fontId="23" fillId="0" borderId="0" xfId="71" applyFont="1" applyFill="1" applyBorder="1" applyAlignment="1">
      <alignment horizontal="left" vertical="center" wrapText="1"/>
      <protection/>
    </xf>
    <xf numFmtId="0" fontId="2" fillId="34" borderId="0" xfId="71" applyFont="1" applyFill="1" applyBorder="1">
      <alignment/>
      <protection/>
    </xf>
    <xf numFmtId="0" fontId="25" fillId="34" borderId="0" xfId="71" applyFont="1" applyFill="1" applyBorder="1" applyAlignment="1">
      <alignment horizontal="left" vertical="center"/>
      <protection/>
    </xf>
    <xf numFmtId="0" fontId="23" fillId="34" borderId="0" xfId="71" applyFont="1" applyFill="1" applyBorder="1" applyAlignment="1">
      <alignment horizontal="left" vertical="center" wrapText="1"/>
      <protection/>
    </xf>
    <xf numFmtId="0" fontId="27" fillId="34" borderId="0" xfId="71" applyFont="1" applyFill="1" applyBorder="1" applyAlignment="1">
      <alignment horizontal="left" vertical="center"/>
      <protection/>
    </xf>
    <xf numFmtId="0" fontId="25" fillId="34" borderId="0" xfId="71" applyFont="1" applyFill="1" applyBorder="1" applyAlignment="1">
      <alignment horizontal="center" vertical="center"/>
      <protection/>
    </xf>
    <xf numFmtId="0" fontId="32" fillId="34" borderId="0" xfId="71" applyFont="1" applyFill="1" applyBorder="1" applyAlignment="1">
      <alignment horizontal="left" vertical="center" wrapText="1"/>
      <protection/>
    </xf>
    <xf numFmtId="0" fontId="32" fillId="34" borderId="0" xfId="71" applyFont="1" applyFill="1" applyAlignment="1">
      <alignment horizontal="left" vertical="center" wrapText="1"/>
      <protection/>
    </xf>
    <xf numFmtId="0" fontId="34" fillId="34" borderId="0" xfId="71" applyFont="1" applyFill="1" applyBorder="1" applyAlignment="1">
      <alignment horizontal="left" vertical="center" wrapText="1"/>
      <protection/>
    </xf>
    <xf numFmtId="0" fontId="35" fillId="34" borderId="0" xfId="71" applyFont="1" applyFill="1" applyBorder="1" applyAlignment="1">
      <alignment horizontal="left" vertical="center"/>
      <protection/>
    </xf>
    <xf numFmtId="0" fontId="35" fillId="34" borderId="0" xfId="71" applyFont="1" applyFill="1" applyBorder="1" applyAlignment="1">
      <alignment horizontal="left" vertical="center" wrapText="1"/>
      <protection/>
    </xf>
    <xf numFmtId="0" fontId="35" fillId="34" borderId="0" xfId="71" applyFont="1" applyFill="1" applyAlignment="1">
      <alignment horizontal="left" vertical="center"/>
      <protection/>
    </xf>
    <xf numFmtId="0" fontId="9" fillId="0" borderId="0" xfId="69" applyFont="1" applyBorder="1">
      <alignment/>
      <protection/>
    </xf>
    <xf numFmtId="0" fontId="9" fillId="0" borderId="0" xfId="69" applyFont="1">
      <alignment/>
      <protection/>
    </xf>
    <xf numFmtId="0" fontId="9" fillId="0" borderId="11" xfId="69" applyFont="1" applyBorder="1">
      <alignment/>
      <protection/>
    </xf>
    <xf numFmtId="0" fontId="9" fillId="34" borderId="0" xfId="69" applyFont="1" applyFill="1">
      <alignment/>
      <protection/>
    </xf>
    <xf numFmtId="0" fontId="9" fillId="0" borderId="0" xfId="69" applyFont="1" applyFill="1">
      <alignment/>
      <protection/>
    </xf>
    <xf numFmtId="0" fontId="6" fillId="34" borderId="0" xfId="69" applyFont="1" applyFill="1">
      <alignment/>
      <protection/>
    </xf>
    <xf numFmtId="0" fontId="3" fillId="34" borderId="0" xfId="69" applyFont="1" applyFill="1" applyAlignment="1">
      <alignment horizontal="left"/>
      <protection/>
    </xf>
    <xf numFmtId="0" fontId="29" fillId="34" borderId="0" xfId="69" applyFont="1" applyFill="1">
      <alignment/>
      <protection/>
    </xf>
    <xf numFmtId="0" fontId="38" fillId="34" borderId="0" xfId="69" applyFont="1" applyFill="1">
      <alignment/>
      <protection/>
    </xf>
    <xf numFmtId="0" fontId="9" fillId="34" borderId="0" xfId="69" applyFont="1" applyFill="1" applyBorder="1">
      <alignment/>
      <protection/>
    </xf>
    <xf numFmtId="0" fontId="39" fillId="34" borderId="0" xfId="69" applyFont="1" applyFill="1">
      <alignment/>
      <protection/>
    </xf>
    <xf numFmtId="0" fontId="9" fillId="34" borderId="12" xfId="69" applyFont="1" applyFill="1" applyBorder="1">
      <alignment/>
      <protection/>
    </xf>
    <xf numFmtId="0" fontId="6" fillId="34" borderId="0" xfId="52" applyFont="1" applyFill="1" applyAlignment="1" applyProtection="1">
      <alignment vertical="center"/>
      <protection/>
    </xf>
    <xf numFmtId="0" fontId="6" fillId="34" borderId="0" xfId="70" applyFont="1" applyFill="1">
      <alignment vertical="center"/>
      <protection/>
    </xf>
    <xf numFmtId="0" fontId="6" fillId="34" borderId="0" xfId="52" applyFont="1" applyFill="1" applyAlignment="1" applyProtection="1">
      <alignment horizontal="left" indent="1"/>
      <protection/>
    </xf>
    <xf numFmtId="0" fontId="6" fillId="34" borderId="0" xfId="52" applyFont="1" applyFill="1" applyAlignment="1" applyProtection="1">
      <alignment/>
      <protection/>
    </xf>
    <xf numFmtId="0" fontId="41" fillId="34" borderId="0" xfId="69" applyFont="1" applyFill="1">
      <alignment/>
      <protection/>
    </xf>
    <xf numFmtId="0" fontId="30" fillId="34" borderId="0" xfId="52" applyFont="1" applyFill="1" applyAlignment="1" applyProtection="1">
      <alignment horizontal="left" indent="1"/>
      <protection/>
    </xf>
    <xf numFmtId="0" fontId="31" fillId="34" borderId="0" xfId="69" applyFont="1" applyFill="1" applyAlignment="1">
      <alignment horizontal="left"/>
      <protection/>
    </xf>
    <xf numFmtId="0" fontId="43" fillId="34" borderId="0" xfId="52" applyFont="1" applyFill="1" applyAlignment="1" applyProtection="1">
      <alignment horizontal="left" indent="1"/>
      <protection/>
    </xf>
    <xf numFmtId="0" fontId="43" fillId="34" borderId="0" xfId="52" applyFont="1" applyFill="1" applyAlignment="1" applyProtection="1">
      <alignment/>
      <protection/>
    </xf>
    <xf numFmtId="0" fontId="43" fillId="34" borderId="0" xfId="52" applyFont="1" applyFill="1" applyAlignment="1" applyProtection="1" quotePrefix="1">
      <alignment/>
      <protection/>
    </xf>
    <xf numFmtId="0" fontId="37" fillId="34" borderId="0" xfId="52" applyFill="1" applyAlignment="1" applyProtection="1">
      <alignment/>
      <protection/>
    </xf>
    <xf numFmtId="0" fontId="44" fillId="34" borderId="0" xfId="69" applyFont="1" applyFill="1">
      <alignment/>
      <protection/>
    </xf>
    <xf numFmtId="0" fontId="9" fillId="0" borderId="0" xfId="69" applyFont="1" applyFill="1" applyBorder="1">
      <alignment/>
      <protection/>
    </xf>
    <xf numFmtId="0" fontId="0" fillId="0" borderId="0" xfId="0" applyAlignment="1">
      <alignment horizontal="center"/>
    </xf>
    <xf numFmtId="0" fontId="6" fillId="34" borderId="0" xfId="55" applyFont="1" applyFill="1" applyAlignment="1" applyProtection="1">
      <alignment/>
      <protection/>
    </xf>
    <xf numFmtId="0" fontId="5" fillId="34" borderId="0" xfId="68" applyFont="1" applyFill="1" applyAlignment="1">
      <alignment horizontal="left" vertical="center"/>
      <protection/>
    </xf>
    <xf numFmtId="0" fontId="45" fillId="34" borderId="0" xfId="68" applyFont="1" applyFill="1" applyAlignment="1">
      <alignment horizontal="left" indent="1"/>
      <protection/>
    </xf>
    <xf numFmtId="0" fontId="35" fillId="0" borderId="0" xfId="68" applyFont="1">
      <alignment/>
      <protection/>
    </xf>
    <xf numFmtId="0" fontId="23" fillId="34" borderId="0" xfId="71" applyFont="1" applyFill="1" applyBorder="1" applyAlignment="1">
      <alignment horizontal="left" vertical="center" wrapText="1"/>
      <protection/>
    </xf>
    <xf numFmtId="0" fontId="23" fillId="0" borderId="0" xfId="71" applyFont="1" applyFill="1" applyBorder="1" applyAlignment="1">
      <alignment horizontal="left" vertical="center" wrapText="1"/>
      <protection/>
    </xf>
    <xf numFmtId="0" fontId="40" fillId="34" borderId="0" xfId="69" applyFont="1" applyFill="1">
      <alignment/>
      <protection/>
    </xf>
    <xf numFmtId="0" fontId="1" fillId="0" borderId="0" xfId="68" applyFont="1" applyFill="1" applyBorder="1" applyAlignment="1">
      <alignment/>
      <protection/>
    </xf>
    <xf numFmtId="0" fontId="1" fillId="0" borderId="11" xfId="68" applyFont="1" applyFill="1" applyBorder="1" applyAlignment="1">
      <alignment/>
      <protection/>
    </xf>
    <xf numFmtId="14" fontId="5" fillId="34" borderId="0" xfId="71" applyNumberFormat="1" applyFont="1" applyFill="1" applyBorder="1" applyAlignment="1">
      <alignment horizontal="left" vertical="center"/>
      <protection/>
    </xf>
    <xf numFmtId="14" fontId="5" fillId="34" borderId="0" xfId="71" applyNumberFormat="1" applyFont="1" applyFill="1" applyAlignment="1">
      <alignment horizontal="left" vertical="center"/>
      <protection/>
    </xf>
    <xf numFmtId="0" fontId="5" fillId="34" borderId="0" xfId="71" applyFont="1" applyFill="1" applyBorder="1" applyAlignment="1">
      <alignment horizontal="left" vertical="center"/>
      <protection/>
    </xf>
    <xf numFmtId="0" fontId="5" fillId="34" borderId="0" xfId="71" applyFont="1" applyFill="1" applyAlignment="1">
      <alignment horizontal="left" vertical="center"/>
      <protection/>
    </xf>
    <xf numFmtId="0" fontId="2" fillId="34" borderId="0" xfId="71" applyFont="1" applyFill="1" applyBorder="1" applyAlignment="1">
      <alignment horizontal="left" vertical="center" wrapText="1"/>
      <protection/>
    </xf>
    <xf numFmtId="0" fontId="26" fillId="34" borderId="0" xfId="71" applyFont="1" applyFill="1" applyBorder="1" applyAlignment="1">
      <alignment horizontal="left" vertical="center"/>
      <protection/>
    </xf>
    <xf numFmtId="0" fontId="6" fillId="34" borderId="0" xfId="55" applyFont="1" applyFill="1" applyAlignment="1" applyProtection="1">
      <alignment horizontal="center"/>
      <protection/>
    </xf>
    <xf numFmtId="0" fontId="33" fillId="34" borderId="0" xfId="71" applyFont="1" applyFill="1" applyBorder="1" applyAlignment="1">
      <alignment/>
      <protection/>
    </xf>
    <xf numFmtId="0" fontId="25" fillId="34" borderId="0" xfId="71" applyFont="1" applyFill="1" applyAlignment="1">
      <alignment/>
      <protection/>
    </xf>
    <xf numFmtId="0" fontId="25" fillId="0" borderId="0" xfId="71" applyFont="1" applyAlignment="1">
      <alignment/>
      <protection/>
    </xf>
    <xf numFmtId="0" fontId="35" fillId="34" borderId="0" xfId="71" applyFont="1" applyFill="1" applyBorder="1" applyAlignment="1">
      <alignment/>
      <protection/>
    </xf>
    <xf numFmtId="0" fontId="23" fillId="34" borderId="0" xfId="71" applyFont="1" applyFill="1" applyBorder="1" applyAlignment="1">
      <alignment/>
      <protection/>
    </xf>
    <xf numFmtId="0" fontId="23" fillId="0" borderId="0" xfId="71" applyFont="1" applyFill="1" applyBorder="1" applyAlignment="1">
      <alignment/>
      <protection/>
    </xf>
    <xf numFmtId="0" fontId="25" fillId="0" borderId="0" xfId="71" applyFont="1" applyFill="1" applyAlignment="1">
      <alignment/>
      <protection/>
    </xf>
    <xf numFmtId="0" fontId="28" fillId="0" borderId="0" xfId="71" applyFont="1" applyFill="1" applyAlignment="1">
      <alignment/>
      <protection/>
    </xf>
    <xf numFmtId="0" fontId="23" fillId="0" borderId="0" xfId="71" applyFont="1" applyFill="1" applyAlignment="1">
      <alignment/>
      <protection/>
    </xf>
    <xf numFmtId="0" fontId="26" fillId="0" borderId="0" xfId="71" applyFont="1" applyFill="1" applyBorder="1" applyAlignment="1">
      <alignment horizontal="left" vertical="center"/>
      <protection/>
    </xf>
    <xf numFmtId="0" fontId="6" fillId="0" borderId="0" xfId="55" applyFont="1" applyFill="1" applyAlignment="1" applyProtection="1">
      <alignment horizontal="center"/>
      <protection/>
    </xf>
    <xf numFmtId="0" fontId="25" fillId="0" borderId="0" xfId="71" applyFont="1" applyBorder="1">
      <alignment/>
      <protection/>
    </xf>
    <xf numFmtId="0" fontId="9" fillId="0" borderId="0" xfId="68" applyFont="1" applyFill="1" applyBorder="1">
      <alignment/>
      <protection/>
    </xf>
    <xf numFmtId="0" fontId="23" fillId="34" borderId="0" xfId="71" applyFont="1" applyFill="1" applyBorder="1" applyAlignment="1">
      <alignment/>
      <protection/>
    </xf>
    <xf numFmtId="0" fontId="23" fillId="0" borderId="0" xfId="71" applyFont="1" applyFill="1" applyBorder="1" applyAlignment="1">
      <alignment/>
      <protection/>
    </xf>
    <xf numFmtId="0" fontId="9" fillId="34" borderId="13" xfId="69" applyFont="1" applyFill="1" applyBorder="1">
      <alignment/>
      <protection/>
    </xf>
    <xf numFmtId="166" fontId="35" fillId="34" borderId="0" xfId="67" applyFont="1" applyFill="1">
      <alignment/>
      <protection/>
    </xf>
    <xf numFmtId="166" fontId="0" fillId="34" borderId="0" xfId="67" applyFont="1" applyFill="1">
      <alignment/>
      <protection/>
    </xf>
    <xf numFmtId="0" fontId="0" fillId="34" borderId="0" xfId="72" applyFont="1" applyFill="1">
      <alignment/>
    </xf>
    <xf numFmtId="166" fontId="35" fillId="0" borderId="0" xfId="67" applyFont="1">
      <alignment/>
      <protection/>
    </xf>
    <xf numFmtId="166" fontId="35" fillId="0" borderId="0" xfId="67" applyFont="1" applyFill="1">
      <alignment/>
      <protection/>
    </xf>
    <xf numFmtId="166" fontId="0" fillId="0" borderId="0" xfId="67" applyFont="1">
      <alignment/>
      <protection/>
    </xf>
    <xf numFmtId="175" fontId="9" fillId="34" borderId="0" xfId="67" applyNumberFormat="1" applyFont="1" applyFill="1" applyProtection="1">
      <alignment/>
      <protection/>
    </xf>
    <xf numFmtId="3" fontId="9" fillId="34" borderId="0" xfId="67" applyNumberFormat="1" applyFont="1" applyFill="1" applyProtection="1">
      <alignment/>
      <protection/>
    </xf>
    <xf numFmtId="3" fontId="40" fillId="34" borderId="14" xfId="67" applyNumberFormat="1" applyFont="1" applyFill="1" applyBorder="1" applyProtection="1">
      <alignment/>
      <protection/>
    </xf>
    <xf numFmtId="176" fontId="9" fillId="34" borderId="0" xfId="67" applyNumberFormat="1" applyFont="1" applyFill="1" applyBorder="1" applyAlignment="1" applyProtection="1">
      <alignment horizontal="right"/>
      <protection/>
    </xf>
    <xf numFmtId="166" fontId="9" fillId="34" borderId="0" xfId="67" applyFont="1" applyFill="1" applyProtection="1">
      <alignment/>
      <protection/>
    </xf>
    <xf numFmtId="177" fontId="9" fillId="34" borderId="0" xfId="67" applyNumberFormat="1" applyFont="1" applyFill="1" applyBorder="1" applyAlignment="1" applyProtection="1">
      <alignment horizontal="right"/>
      <protection/>
    </xf>
    <xf numFmtId="166" fontId="0" fillId="0" borderId="0" xfId="67" applyFont="1">
      <alignment/>
      <protection/>
    </xf>
    <xf numFmtId="166" fontId="0" fillId="0" borderId="0" xfId="67" applyFont="1">
      <alignment/>
      <protection/>
    </xf>
    <xf numFmtId="166" fontId="0" fillId="34" borderId="0" xfId="67" applyFont="1" applyFill="1">
      <alignment/>
      <protection/>
    </xf>
    <xf numFmtId="166" fontId="40" fillId="34" borderId="0" xfId="67" applyFont="1" applyFill="1" applyBorder="1" applyAlignment="1" applyProtection="1">
      <alignment horizontal="center" vertical="center"/>
      <protection/>
    </xf>
    <xf numFmtId="166" fontId="0" fillId="34" borderId="0" xfId="67" applyFont="1" applyFill="1">
      <alignment/>
      <protection/>
    </xf>
    <xf numFmtId="37" fontId="9" fillId="34" borderId="0" xfId="67" applyNumberFormat="1" applyFont="1" applyFill="1" applyAlignment="1" applyProtection="1">
      <alignment/>
      <protection/>
    </xf>
    <xf numFmtId="183" fontId="9" fillId="34" borderId="0" xfId="67" applyNumberFormat="1" applyFont="1" applyFill="1" applyAlignment="1" applyProtection="1">
      <alignment horizontal="right"/>
      <protection/>
    </xf>
    <xf numFmtId="37" fontId="9" fillId="34" borderId="0" xfId="67" applyNumberFormat="1" applyFont="1" applyFill="1" applyAlignment="1" applyProtection="1">
      <alignment horizontal="right"/>
      <protection/>
    </xf>
    <xf numFmtId="37" fontId="40" fillId="34" borderId="14" xfId="67" applyNumberFormat="1" applyFont="1" applyFill="1" applyBorder="1" applyAlignment="1" applyProtection="1">
      <alignment horizontal="center"/>
      <protection/>
    </xf>
    <xf numFmtId="181" fontId="40" fillId="34" borderId="14" xfId="67" applyNumberFormat="1" applyFont="1" applyFill="1" applyBorder="1" applyProtection="1">
      <alignment/>
      <protection/>
    </xf>
    <xf numFmtId="169" fontId="0" fillId="0" borderId="0" xfId="67" applyNumberFormat="1" applyFont="1">
      <alignment/>
      <protection/>
    </xf>
    <xf numFmtId="37" fontId="9" fillId="34" borderId="0" xfId="67" applyNumberFormat="1" applyFont="1" applyFill="1" applyAlignment="1" applyProtection="1">
      <alignment horizontal="center"/>
      <protection/>
    </xf>
    <xf numFmtId="166" fontId="51" fillId="34" borderId="0" xfId="67" applyFont="1" applyFill="1" applyBorder="1" applyAlignment="1" applyProtection="1">
      <alignment horizontal="left" vertical="center"/>
      <protection/>
    </xf>
    <xf numFmtId="166" fontId="0" fillId="0" borderId="0" xfId="67" applyFont="1" applyFill="1">
      <alignment/>
      <protection/>
    </xf>
    <xf numFmtId="3" fontId="40" fillId="34" borderId="0" xfId="67" applyNumberFormat="1" applyFont="1" applyFill="1" applyBorder="1" applyProtection="1">
      <alignment/>
      <protection/>
    </xf>
    <xf numFmtId="166" fontId="9" fillId="34" borderId="0" xfId="67" applyFont="1" applyFill="1" applyBorder="1" applyAlignment="1" applyProtection="1" quotePrefix="1">
      <alignment horizontal="left"/>
      <protection locked="0"/>
    </xf>
    <xf numFmtId="176" fontId="9" fillId="34" borderId="0" xfId="67" applyNumberFormat="1" applyFont="1" applyFill="1" applyBorder="1">
      <alignment/>
      <protection/>
    </xf>
    <xf numFmtId="166" fontId="9" fillId="34" borderId="0" xfId="67" applyFont="1" applyFill="1" applyBorder="1" applyAlignment="1" applyProtection="1">
      <alignment horizontal="right"/>
      <protection locked="0"/>
    </xf>
    <xf numFmtId="166" fontId="9" fillId="34" borderId="0" xfId="67" applyFont="1" applyFill="1">
      <alignment/>
      <protection/>
    </xf>
    <xf numFmtId="0" fontId="0" fillId="0" borderId="0" xfId="72" applyFont="1">
      <alignment/>
    </xf>
    <xf numFmtId="0" fontId="0" fillId="0" borderId="0" xfId="72" applyFont="1">
      <alignment/>
    </xf>
    <xf numFmtId="0" fontId="0" fillId="34" borderId="0" xfId="72" applyFont="1" applyFill="1">
      <alignment/>
    </xf>
    <xf numFmtId="0" fontId="0" fillId="0" borderId="0" xfId="72" applyFont="1">
      <alignment/>
    </xf>
    <xf numFmtId="0" fontId="0" fillId="34" borderId="0" xfId="72" applyFont="1" applyFill="1">
      <alignment/>
    </xf>
    <xf numFmtId="166" fontId="40" fillId="34" borderId="15" xfId="57" applyFont="1" applyFill="1" applyBorder="1" applyAlignment="1" applyProtection="1">
      <alignment horizontal="left"/>
      <protection locked="0"/>
    </xf>
    <xf numFmtId="166" fontId="40" fillId="34" borderId="16" xfId="57" applyFont="1" applyFill="1" applyBorder="1" applyAlignment="1" applyProtection="1">
      <alignment horizontal="center"/>
      <protection/>
    </xf>
    <xf numFmtId="166" fontId="40" fillId="34" borderId="7" xfId="67" applyFont="1" applyFill="1" applyBorder="1" applyAlignment="1" applyProtection="1">
      <alignment horizontal="centerContinuous"/>
      <protection/>
    </xf>
    <xf numFmtId="166" fontId="9" fillId="34" borderId="6" xfId="67" applyFont="1" applyFill="1" applyBorder="1" applyAlignment="1" applyProtection="1">
      <alignment horizontal="centerContinuous"/>
      <protection/>
    </xf>
    <xf numFmtId="166" fontId="40" fillId="34" borderId="17" xfId="57" applyFont="1" applyFill="1" applyBorder="1" applyAlignment="1">
      <alignment/>
    </xf>
    <xf numFmtId="166" fontId="40" fillId="34" borderId="18" xfId="57" applyFont="1" applyFill="1" applyBorder="1" applyAlignment="1" applyProtection="1">
      <alignment horizontal="center"/>
      <protection/>
    </xf>
    <xf numFmtId="166" fontId="40" fillId="34" borderId="19" xfId="57" applyFont="1" applyFill="1" applyBorder="1" applyAlignment="1" applyProtection="1">
      <alignment horizontal="center"/>
      <protection/>
    </xf>
    <xf numFmtId="166" fontId="40" fillId="34" borderId="20" xfId="57" applyFont="1" applyFill="1" applyBorder="1" applyAlignment="1">
      <alignment/>
    </xf>
    <xf numFmtId="166" fontId="40" fillId="34" borderId="21" xfId="57" applyFont="1" applyFill="1" applyBorder="1" applyAlignment="1" applyProtection="1">
      <alignment horizontal="center"/>
      <protection/>
    </xf>
    <xf numFmtId="166" fontId="9" fillId="35" borderId="15" xfId="57" applyFont="1" applyFill="1" applyBorder="1" applyAlignment="1">
      <alignment/>
    </xf>
    <xf numFmtId="180" fontId="9" fillId="0" borderId="16" xfId="72" applyNumberFormat="1" applyFont="1" applyBorder="1" applyAlignment="1" applyProtection="1">
      <alignment horizontal="right"/>
      <protection locked="0"/>
    </xf>
    <xf numFmtId="166" fontId="9" fillId="35" borderId="20" xfId="57" applyFont="1" applyFill="1" applyBorder="1" applyAlignment="1">
      <alignment/>
    </xf>
    <xf numFmtId="180" fontId="9" fillId="34" borderId="18" xfId="72" applyNumberFormat="1" applyFont="1" applyFill="1" applyBorder="1" applyAlignment="1" applyProtection="1">
      <alignment horizontal="right"/>
      <protection/>
    </xf>
    <xf numFmtId="166" fontId="9" fillId="35" borderId="16" xfId="57" applyFont="1" applyFill="1" applyBorder="1" applyAlignment="1">
      <alignment/>
    </xf>
    <xf numFmtId="180" fontId="9" fillId="0" borderId="22" xfId="72" applyNumberFormat="1" applyFont="1" applyBorder="1" applyAlignment="1" applyProtection="1">
      <alignment horizontal="right"/>
      <protection locked="0"/>
    </xf>
    <xf numFmtId="166" fontId="9" fillId="35" borderId="18" xfId="57" applyFont="1" applyFill="1" applyBorder="1" applyAlignment="1">
      <alignment/>
    </xf>
    <xf numFmtId="180" fontId="9" fillId="0" borderId="18" xfId="72" applyNumberFormat="1" applyFont="1" applyBorder="1" applyAlignment="1" applyProtection="1">
      <alignment horizontal="right"/>
      <protection locked="0"/>
    </xf>
    <xf numFmtId="0" fontId="9" fillId="0" borderId="17" xfId="72" applyFont="1" applyBorder="1" applyAlignment="1" applyProtection="1">
      <alignment horizontal="left"/>
      <protection locked="0"/>
    </xf>
    <xf numFmtId="180" fontId="9" fillId="0" borderId="22" xfId="72" applyNumberFormat="1" applyFont="1" applyFill="1" applyBorder="1" applyProtection="1">
      <alignment/>
      <protection locked="0"/>
    </xf>
    <xf numFmtId="180" fontId="40" fillId="34" borderId="16" xfId="72" applyNumberFormat="1" applyFont="1" applyFill="1" applyBorder="1" applyProtection="1">
      <alignment/>
      <protection/>
    </xf>
    <xf numFmtId="180" fontId="40" fillId="34" borderId="22" xfId="72" applyNumberFormat="1" applyFont="1" applyFill="1" applyBorder="1" applyProtection="1">
      <alignment/>
      <protection/>
    </xf>
    <xf numFmtId="180" fontId="40" fillId="34" borderId="18" xfId="72" applyNumberFormat="1" applyFont="1" applyFill="1" applyBorder="1" applyProtection="1">
      <alignment/>
      <protection/>
    </xf>
    <xf numFmtId="0" fontId="0" fillId="0" borderId="0" xfId="72" applyFont="1" applyFill="1">
      <alignment/>
    </xf>
    <xf numFmtId="166" fontId="52" fillId="2" borderId="0" xfId="67" applyFont="1" applyFill="1" applyBorder="1" applyAlignment="1" applyProtection="1">
      <alignment horizontal="centerContinuous"/>
      <protection locked="0"/>
    </xf>
    <xf numFmtId="166" fontId="35" fillId="2" borderId="0" xfId="67" applyFont="1" applyFill="1" applyBorder="1" applyAlignment="1">
      <alignment horizontal="centerContinuous"/>
      <protection/>
    </xf>
    <xf numFmtId="166" fontId="35" fillId="2" borderId="0" xfId="67" applyFont="1" applyFill="1" applyBorder="1" applyAlignment="1" applyProtection="1">
      <alignment horizontal="centerContinuous"/>
      <protection locked="0"/>
    </xf>
    <xf numFmtId="3" fontId="9" fillId="34" borderId="0" xfId="67" applyNumberFormat="1" applyFont="1" applyFill="1" applyAlignment="1" applyProtection="1">
      <alignment horizontal="right"/>
      <protection/>
    </xf>
    <xf numFmtId="179" fontId="9" fillId="34" borderId="0" xfId="67" applyNumberFormat="1" applyFont="1" applyFill="1" applyAlignment="1" applyProtection="1">
      <alignment horizontal="right"/>
      <protection/>
    </xf>
    <xf numFmtId="179" fontId="9" fillId="34" borderId="23" xfId="67" applyNumberFormat="1" applyFont="1" applyFill="1" applyBorder="1" applyAlignment="1" applyProtection="1">
      <alignment horizontal="right"/>
      <protection/>
    </xf>
    <xf numFmtId="179" fontId="9" fillId="34" borderId="14" xfId="67" applyNumberFormat="1" applyFont="1" applyFill="1" applyBorder="1" applyAlignment="1" applyProtection="1">
      <alignment horizontal="right"/>
      <protection/>
    </xf>
    <xf numFmtId="179" fontId="51" fillId="34" borderId="0" xfId="67" applyNumberFormat="1" applyFont="1" applyFill="1" applyBorder="1" applyAlignment="1" applyProtection="1">
      <alignment horizontal="right"/>
      <protection/>
    </xf>
    <xf numFmtId="1" fontId="40" fillId="34" borderId="0" xfId="67" applyNumberFormat="1" applyFont="1" applyFill="1" applyBorder="1" applyAlignment="1" applyProtection="1">
      <alignment horizontal="right"/>
      <protection/>
    </xf>
    <xf numFmtId="2" fontId="9" fillId="34" borderId="0" xfId="67" applyNumberFormat="1" applyFont="1" applyFill="1" applyProtection="1">
      <alignment/>
      <protection/>
    </xf>
    <xf numFmtId="2" fontId="9" fillId="34" borderId="23" xfId="67" applyNumberFormat="1" applyFont="1" applyFill="1" applyBorder="1" applyProtection="1">
      <alignment/>
      <protection/>
    </xf>
    <xf numFmtId="182" fontId="40" fillId="34" borderId="23" xfId="67" applyNumberFormat="1" applyFont="1" applyFill="1" applyBorder="1" applyProtection="1">
      <alignment/>
      <protection/>
    </xf>
    <xf numFmtId="182" fontId="40" fillId="34" borderId="0" xfId="67" applyNumberFormat="1" applyFont="1" applyFill="1" applyProtection="1">
      <alignment/>
      <protection/>
    </xf>
    <xf numFmtId="182" fontId="40" fillId="34" borderId="14" xfId="67" applyNumberFormat="1" applyFont="1" applyFill="1" applyBorder="1" applyProtection="1">
      <alignment/>
      <protection/>
    </xf>
    <xf numFmtId="166" fontId="9" fillId="34" borderId="0" xfId="67" applyNumberFormat="1" applyFont="1" applyFill="1" applyAlignment="1" applyProtection="1">
      <alignment horizontal="center"/>
      <protection/>
    </xf>
    <xf numFmtId="182" fontId="40" fillId="34" borderId="0" xfId="67" applyNumberFormat="1" applyFont="1" applyFill="1" applyBorder="1" applyProtection="1">
      <alignment/>
      <protection/>
    </xf>
    <xf numFmtId="0" fontId="3" fillId="34" borderId="0" xfId="72" applyFont="1" applyFill="1" applyBorder="1" applyAlignment="1">
      <alignment horizontal="left" vertical="center"/>
    </xf>
    <xf numFmtId="0" fontId="53" fillId="34" borderId="0" xfId="72" applyFont="1" applyFill="1" applyBorder="1" applyAlignment="1">
      <alignment horizontal="centerContinuous" vertical="center"/>
    </xf>
    <xf numFmtId="166" fontId="35" fillId="0" borderId="0" xfId="67" applyFont="1" applyFill="1" applyProtection="1">
      <alignment/>
      <protection locked="0"/>
    </xf>
    <xf numFmtId="166" fontId="35" fillId="0" borderId="0" xfId="67" applyFont="1" applyProtection="1">
      <alignment/>
      <protection locked="0"/>
    </xf>
    <xf numFmtId="166" fontId="0" fillId="0" borderId="0" xfId="67" applyFont="1" applyProtection="1">
      <alignment/>
      <protection locked="0"/>
    </xf>
    <xf numFmtId="178" fontId="9" fillId="34" borderId="0" xfId="67" applyNumberFormat="1" applyFont="1" applyFill="1" applyBorder="1" applyAlignment="1" applyProtection="1">
      <alignment horizontal="right"/>
      <protection/>
    </xf>
    <xf numFmtId="166" fontId="0" fillId="0" borderId="0" xfId="67" applyFont="1" applyFill="1" applyProtection="1">
      <alignment/>
      <protection locked="0"/>
    </xf>
    <xf numFmtId="166" fontId="0" fillId="0" borderId="0" xfId="67" applyFont="1" applyProtection="1">
      <alignment/>
      <protection locked="0"/>
    </xf>
    <xf numFmtId="166" fontId="0" fillId="0" borderId="0" xfId="67" applyFont="1" applyFill="1" applyProtection="1">
      <alignment/>
      <protection locked="0"/>
    </xf>
    <xf numFmtId="169" fontId="0" fillId="0" borderId="0" xfId="67" applyNumberFormat="1" applyFont="1" applyFill="1" applyProtection="1">
      <alignment/>
      <protection locked="0"/>
    </xf>
    <xf numFmtId="166" fontId="0" fillId="0" borderId="0" xfId="67" applyFont="1" applyFill="1" applyProtection="1">
      <alignment/>
      <protection locked="0"/>
    </xf>
    <xf numFmtId="166" fontId="0" fillId="0" borderId="0" xfId="67" applyFont="1" applyProtection="1">
      <alignment/>
      <protection locked="0"/>
    </xf>
    <xf numFmtId="176" fontId="0" fillId="0" borderId="0" xfId="67" applyNumberFormat="1" applyFont="1" applyProtection="1">
      <alignment/>
      <protection locked="0"/>
    </xf>
    <xf numFmtId="169" fontId="0" fillId="0" borderId="0" xfId="67" applyNumberFormat="1" applyFont="1" applyProtection="1">
      <alignment/>
      <protection locked="0"/>
    </xf>
    <xf numFmtId="1" fontId="40" fillId="34" borderId="14" xfId="67" applyNumberFormat="1" applyFont="1" applyFill="1" applyBorder="1" applyAlignment="1" applyProtection="1">
      <alignment horizontal="center"/>
      <protection/>
    </xf>
    <xf numFmtId="3" fontId="9" fillId="34" borderId="23" xfId="67" applyNumberFormat="1" applyFont="1" applyFill="1" applyBorder="1" applyProtection="1">
      <alignment/>
      <protection/>
    </xf>
    <xf numFmtId="176" fontId="0" fillId="0" borderId="0" xfId="67" applyNumberFormat="1" applyFont="1" applyFill="1" applyProtection="1">
      <alignment/>
      <protection locked="0"/>
    </xf>
    <xf numFmtId="0" fontId="0" fillId="0" borderId="0" xfId="72" applyFont="1" applyFill="1" applyProtection="1">
      <alignment/>
      <protection locked="0"/>
    </xf>
    <xf numFmtId="0" fontId="0" fillId="0" borderId="0" xfId="72" applyFont="1" applyBorder="1" applyAlignment="1" applyProtection="1">
      <alignment horizontal="left"/>
      <protection locked="0"/>
    </xf>
    <xf numFmtId="0" fontId="0" fillId="0" borderId="0" xfId="72" applyFont="1" applyProtection="1">
      <alignment/>
      <protection locked="0"/>
    </xf>
    <xf numFmtId="0" fontId="0" fillId="0" borderId="23" xfId="72" applyFont="1" applyBorder="1" applyAlignment="1" applyProtection="1">
      <alignment horizontal="left"/>
      <protection locked="0"/>
    </xf>
    <xf numFmtId="0" fontId="0" fillId="0" borderId="0" xfId="72" applyFont="1" applyBorder="1" applyProtection="1">
      <alignment/>
      <protection locked="0"/>
    </xf>
    <xf numFmtId="0" fontId="0" fillId="0" borderId="0" xfId="72" applyFont="1" applyFill="1" applyProtection="1">
      <alignment/>
      <protection locked="0"/>
    </xf>
    <xf numFmtId="0" fontId="0" fillId="0" borderId="0" xfId="72" applyFont="1" applyFill="1" applyProtection="1">
      <alignment/>
      <protection locked="0"/>
    </xf>
    <xf numFmtId="0" fontId="0" fillId="0" borderId="0" xfId="72" applyFont="1" applyProtection="1">
      <alignment/>
      <protection locked="0"/>
    </xf>
    <xf numFmtId="0" fontId="0" fillId="0" borderId="0" xfId="72" applyFont="1" applyProtection="1">
      <alignment/>
      <protection locked="0"/>
    </xf>
    <xf numFmtId="180" fontId="9" fillId="34" borderId="16" xfId="72" applyNumberFormat="1" applyFont="1" applyFill="1" applyBorder="1" applyAlignment="1" applyProtection="1" quotePrefix="1">
      <alignment horizontal="right"/>
      <protection/>
    </xf>
    <xf numFmtId="180" fontId="9" fillId="34" borderId="18" xfId="72" applyNumberFormat="1" applyFont="1" applyFill="1" applyBorder="1" applyAlignment="1" applyProtection="1" quotePrefix="1">
      <alignment horizontal="right"/>
      <protection/>
    </xf>
    <xf numFmtId="180" fontId="9" fillId="34" borderId="22" xfId="72" applyNumberFormat="1" applyFont="1" applyFill="1" applyBorder="1" applyAlignment="1" applyProtection="1" quotePrefix="1">
      <alignment horizontal="right"/>
      <protection/>
    </xf>
    <xf numFmtId="0" fontId="9" fillId="0" borderId="17" xfId="72" applyFont="1" applyBorder="1" applyProtection="1">
      <alignment/>
      <protection locked="0"/>
    </xf>
    <xf numFmtId="3" fontId="0" fillId="34" borderId="7" xfId="72" applyNumberFormat="1" applyFont="1" applyFill="1" applyBorder="1" applyAlignment="1" applyProtection="1">
      <alignment horizontal="center"/>
      <protection/>
    </xf>
    <xf numFmtId="181" fontId="40" fillId="34" borderId="21" xfId="72" applyNumberFormat="1" applyFont="1" applyFill="1" applyBorder="1" applyProtection="1">
      <alignment/>
      <protection/>
    </xf>
    <xf numFmtId="166" fontId="54" fillId="0" borderId="0" xfId="67" applyFont="1" applyFill="1" applyProtection="1">
      <alignment/>
      <protection locked="0"/>
    </xf>
    <xf numFmtId="169" fontId="54" fillId="0" borderId="0" xfId="67" applyNumberFormat="1" applyFont="1" applyFill="1" applyProtection="1">
      <alignment/>
      <protection locked="0"/>
    </xf>
    <xf numFmtId="166" fontId="54" fillId="0" borderId="0" xfId="67" applyFont="1" applyFill="1">
      <alignment/>
      <protection/>
    </xf>
    <xf numFmtId="169" fontId="54" fillId="0" borderId="0" xfId="67" applyNumberFormat="1" applyFont="1" applyFill="1">
      <alignment/>
      <protection/>
    </xf>
    <xf numFmtId="0" fontId="0" fillId="0" borderId="0" xfId="72" applyFont="1" applyFill="1">
      <alignment/>
    </xf>
    <xf numFmtId="0" fontId="0" fillId="34" borderId="0" xfId="72" applyFont="1" applyFill="1" applyProtection="1">
      <alignment/>
      <protection locked="0"/>
    </xf>
    <xf numFmtId="0" fontId="0" fillId="34" borderId="0" xfId="72" applyFont="1" applyFill="1" applyProtection="1">
      <alignment/>
      <protection locked="0"/>
    </xf>
    <xf numFmtId="166" fontId="35" fillId="2" borderId="0" xfId="67" applyFont="1" applyFill="1" applyProtection="1">
      <alignment/>
      <protection locked="0"/>
    </xf>
    <xf numFmtId="166" fontId="35" fillId="2" borderId="0" xfId="67" applyFont="1" applyFill="1">
      <alignment/>
      <protection/>
    </xf>
    <xf numFmtId="166" fontId="35" fillId="2" borderId="0" xfId="67" applyFont="1" applyFill="1" applyBorder="1" applyProtection="1">
      <alignment/>
      <protection locked="0"/>
    </xf>
    <xf numFmtId="166" fontId="35" fillId="0" borderId="0" xfId="67" applyFont="1" applyBorder="1">
      <alignment/>
      <protection/>
    </xf>
    <xf numFmtId="0" fontId="6" fillId="34" borderId="0" xfId="55" applyFont="1" applyFill="1" applyBorder="1" applyAlignment="1" applyProtection="1">
      <alignment horizontal="left" vertical="center"/>
      <protection/>
    </xf>
    <xf numFmtId="0" fontId="9" fillId="0" borderId="0" xfId="69" applyFont="1" applyAlignment="1" applyProtection="1">
      <alignment horizontal="left" vertical="center"/>
      <protection/>
    </xf>
    <xf numFmtId="0" fontId="35" fillId="34" borderId="0" xfId="71" applyFont="1" applyFill="1" applyProtection="1">
      <alignment/>
      <protection/>
    </xf>
    <xf numFmtId="0" fontId="33" fillId="34" borderId="0" xfId="71" applyFont="1" applyFill="1" applyBorder="1" applyProtection="1">
      <alignment/>
      <protection/>
    </xf>
    <xf numFmtId="0" fontId="47" fillId="34" borderId="0" xfId="71" applyFont="1" applyFill="1" applyBorder="1" applyAlignment="1" applyProtection="1">
      <alignment horizontal="left" vertical="center" wrapText="1"/>
      <protection/>
    </xf>
    <xf numFmtId="0" fontId="35" fillId="34" borderId="0" xfId="71" applyFont="1" applyFill="1" applyAlignment="1" applyProtection="1">
      <alignment horizontal="left" vertical="center" wrapText="1"/>
      <protection/>
    </xf>
    <xf numFmtId="0" fontId="34" fillId="34" borderId="0" xfId="71" applyFont="1" applyFill="1" applyBorder="1" applyAlignment="1" applyProtection="1">
      <alignment horizontal="left" vertical="center" wrapText="1"/>
      <protection/>
    </xf>
    <xf numFmtId="0" fontId="35" fillId="34" borderId="0" xfId="71" applyFont="1" applyFill="1" applyBorder="1" applyAlignment="1" applyProtection="1">
      <alignment horizontal="left" vertical="center"/>
      <protection/>
    </xf>
    <xf numFmtId="0" fontId="40" fillId="34" borderId="0" xfId="71" applyFont="1" applyFill="1" applyBorder="1" applyAlignment="1" applyProtection="1">
      <alignment horizontal="left" vertical="center"/>
      <protection/>
    </xf>
    <xf numFmtId="0" fontId="9" fillId="34" borderId="0" xfId="71" applyFont="1" applyFill="1" applyBorder="1" applyProtection="1">
      <alignment/>
      <protection/>
    </xf>
    <xf numFmtId="0" fontId="9" fillId="34" borderId="0" xfId="71" applyFont="1" applyFill="1" applyBorder="1" applyAlignment="1" applyProtection="1">
      <alignment horizontal="left" vertical="center" wrapText="1"/>
      <protection/>
    </xf>
    <xf numFmtId="0" fontId="9" fillId="34" borderId="0" xfId="71" applyFont="1" applyFill="1" applyBorder="1" applyAlignment="1" applyProtection="1">
      <alignment horizontal="left" vertical="center"/>
      <protection/>
    </xf>
    <xf numFmtId="0" fontId="9" fillId="34" borderId="0" xfId="71" applyFont="1" applyFill="1" applyAlignment="1" applyProtection="1">
      <alignment horizontal="left" vertical="center"/>
      <protection/>
    </xf>
    <xf numFmtId="0" fontId="35" fillId="34" borderId="0" xfId="71" applyFont="1" applyFill="1" applyBorder="1" applyProtection="1">
      <alignment/>
      <protection/>
    </xf>
    <xf numFmtId="0" fontId="35" fillId="34" borderId="0" xfId="71" applyFont="1" applyFill="1" applyBorder="1" applyAlignment="1" applyProtection="1">
      <alignment horizontal="left" vertical="center" wrapText="1"/>
      <protection/>
    </xf>
    <xf numFmtId="0" fontId="48" fillId="34" borderId="0" xfId="71" applyFont="1" applyFill="1" applyBorder="1" applyAlignment="1" applyProtection="1">
      <alignment horizontal="left" vertical="center"/>
      <protection/>
    </xf>
    <xf numFmtId="0" fontId="35" fillId="34" borderId="0" xfId="71" applyFont="1" applyFill="1" applyBorder="1" applyAlignment="1" applyProtection="1">
      <alignment horizontal="center" vertical="center"/>
      <protection/>
    </xf>
    <xf numFmtId="0" fontId="34" fillId="34" borderId="0" xfId="71" applyFont="1" applyFill="1" applyProtection="1">
      <alignment/>
      <protection/>
    </xf>
    <xf numFmtId="166" fontId="0" fillId="34" borderId="0" xfId="67" applyFont="1" applyFill="1" applyProtection="1">
      <alignment/>
      <protection locked="0"/>
    </xf>
    <xf numFmtId="166" fontId="9" fillId="34" borderId="0" xfId="67" applyFont="1" applyFill="1" applyProtection="1">
      <alignment/>
      <protection locked="0"/>
    </xf>
    <xf numFmtId="166" fontId="9" fillId="34" borderId="23" xfId="67" applyFont="1" applyFill="1" applyBorder="1" applyProtection="1">
      <alignment/>
      <protection locked="0"/>
    </xf>
    <xf numFmtId="166" fontId="35" fillId="34" borderId="0" xfId="67" applyFont="1" applyFill="1" applyProtection="1">
      <alignment/>
      <protection/>
    </xf>
    <xf numFmtId="0" fontId="3" fillId="34" borderId="0" xfId="72" applyFont="1" applyFill="1" applyBorder="1" applyAlignment="1" applyProtection="1">
      <alignment horizontal="left" vertical="center"/>
      <protection/>
    </xf>
    <xf numFmtId="0" fontId="49" fillId="34" borderId="0" xfId="72" applyFont="1" applyFill="1" applyBorder="1" applyAlignment="1" applyProtection="1">
      <alignment horizontal="centerContinuous" vertical="center"/>
      <protection/>
    </xf>
    <xf numFmtId="0" fontId="50" fillId="34" borderId="0" xfId="72" applyFont="1" applyFill="1" applyBorder="1" applyAlignment="1" applyProtection="1">
      <alignment horizontal="centerContinuous" vertical="center"/>
      <protection/>
    </xf>
    <xf numFmtId="169" fontId="50" fillId="34" borderId="0" xfId="72" applyNumberFormat="1" applyFont="1" applyFill="1" applyBorder="1" applyAlignment="1" applyProtection="1">
      <alignment horizontal="centerContinuous" vertical="center"/>
      <protection/>
    </xf>
    <xf numFmtId="166" fontId="6" fillId="34" borderId="0" xfId="55" applyNumberFormat="1" applyFont="1" applyFill="1" applyAlignment="1" applyProtection="1">
      <alignment/>
      <protection/>
    </xf>
    <xf numFmtId="166" fontId="49" fillId="34" borderId="0" xfId="67" applyFont="1" applyFill="1" applyBorder="1" applyProtection="1">
      <alignment/>
      <protection/>
    </xf>
    <xf numFmtId="166" fontId="0" fillId="34" borderId="0" xfId="67" applyFont="1" applyFill="1" applyProtection="1">
      <alignment/>
      <protection/>
    </xf>
    <xf numFmtId="166" fontId="40" fillId="34" borderId="0" xfId="67" applyFont="1" applyFill="1" applyBorder="1" applyAlignment="1" applyProtection="1">
      <alignment horizontal="left" vertical="center"/>
      <protection/>
    </xf>
    <xf numFmtId="166" fontId="40" fillId="34" borderId="0" xfId="67" applyFont="1" applyFill="1" applyBorder="1" applyProtection="1">
      <alignment/>
      <protection/>
    </xf>
    <xf numFmtId="166" fontId="9" fillId="34" borderId="0" xfId="67" applyFont="1" applyFill="1" applyBorder="1" applyProtection="1">
      <alignment/>
      <protection/>
    </xf>
    <xf numFmtId="166" fontId="9" fillId="34" borderId="0" xfId="67" applyFont="1" applyFill="1" applyBorder="1" applyAlignment="1" applyProtection="1">
      <alignment horizontal="left"/>
      <protection/>
    </xf>
    <xf numFmtId="166" fontId="9" fillId="34" borderId="23" xfId="67" applyFont="1" applyFill="1" applyBorder="1" applyAlignment="1" applyProtection="1">
      <alignment horizontal="left"/>
      <protection/>
    </xf>
    <xf numFmtId="166" fontId="9" fillId="34" borderId="23" xfId="67" applyFont="1" applyFill="1" applyBorder="1" applyProtection="1">
      <alignment/>
      <protection/>
    </xf>
    <xf numFmtId="166" fontId="9" fillId="34" borderId="0" xfId="67" applyFont="1" applyFill="1" applyAlignment="1" applyProtection="1">
      <alignment horizontal="left"/>
      <protection/>
    </xf>
    <xf numFmtId="166" fontId="40" fillId="34" borderId="14" xfId="67" applyFont="1" applyFill="1" applyBorder="1" applyAlignment="1" applyProtection="1" quotePrefix="1">
      <alignment horizontal="left"/>
      <protection/>
    </xf>
    <xf numFmtId="166" fontId="40" fillId="34" borderId="14" xfId="67" applyFont="1" applyFill="1" applyBorder="1" applyProtection="1">
      <alignment/>
      <protection/>
    </xf>
    <xf numFmtId="166" fontId="40" fillId="34" borderId="14" xfId="67" applyFont="1" applyFill="1" applyBorder="1" applyAlignment="1" applyProtection="1">
      <alignment horizontal="right"/>
      <protection/>
    </xf>
    <xf numFmtId="166" fontId="40" fillId="34" borderId="14" xfId="67" applyFont="1" applyFill="1" applyBorder="1" applyAlignment="1" applyProtection="1">
      <alignment horizontal="left"/>
      <protection/>
    </xf>
    <xf numFmtId="176" fontId="40" fillId="0" borderId="21" xfId="67" applyNumberFormat="1" applyFont="1" applyFill="1" applyBorder="1" applyAlignment="1" applyProtection="1">
      <alignment horizontal="right"/>
      <protection locked="0"/>
    </xf>
    <xf numFmtId="2" fontId="9" fillId="0" borderId="21" xfId="67" applyNumberFormat="1" applyFont="1" applyBorder="1" applyAlignment="1" applyProtection="1">
      <alignment horizontal="center"/>
      <protection locked="0"/>
    </xf>
    <xf numFmtId="181" fontId="9" fillId="0" borderId="21" xfId="67" applyNumberFormat="1" applyFont="1" applyBorder="1" applyAlignment="1" applyProtection="1">
      <alignment horizontal="right"/>
      <protection locked="0"/>
    </xf>
    <xf numFmtId="166" fontId="9" fillId="0" borderId="21" xfId="67" applyFont="1" applyBorder="1" applyProtection="1">
      <alignment/>
      <protection locked="0"/>
    </xf>
    <xf numFmtId="176" fontId="9" fillId="34" borderId="0" xfId="67" applyNumberFormat="1" applyFont="1" applyFill="1" applyProtection="1">
      <alignment/>
      <protection locked="0"/>
    </xf>
    <xf numFmtId="166" fontId="0" fillId="34" borderId="0" xfId="67" applyFont="1" applyFill="1" applyProtection="1">
      <alignment/>
      <protection/>
    </xf>
    <xf numFmtId="0" fontId="52" fillId="34" borderId="0" xfId="72" applyFont="1" applyFill="1" applyBorder="1" applyAlignment="1" applyProtection="1">
      <alignment horizontal="centerContinuous" vertical="center"/>
      <protection/>
    </xf>
    <xf numFmtId="0" fontId="53" fillId="34" borderId="0" xfId="72" applyFont="1" applyFill="1" applyBorder="1" applyAlignment="1" applyProtection="1">
      <alignment horizontal="centerContinuous" vertical="center"/>
      <protection/>
    </xf>
    <xf numFmtId="169" fontId="6" fillId="34" borderId="0" xfId="55" applyNumberFormat="1" applyFont="1" applyFill="1" applyAlignment="1" applyProtection="1">
      <alignment/>
      <protection/>
    </xf>
    <xf numFmtId="166" fontId="0" fillId="34" borderId="0" xfId="67" applyFont="1" applyFill="1" applyBorder="1" applyAlignment="1" applyProtection="1">
      <alignment horizontal="centerContinuous"/>
      <protection/>
    </xf>
    <xf numFmtId="166" fontId="0" fillId="34" borderId="0" xfId="67" applyFont="1" applyFill="1" applyProtection="1">
      <alignment/>
      <protection/>
    </xf>
    <xf numFmtId="169" fontId="0" fillId="34" borderId="0" xfId="67" applyNumberFormat="1" applyFont="1" applyFill="1" applyProtection="1">
      <alignment/>
      <protection/>
    </xf>
    <xf numFmtId="169" fontId="40" fillId="34" borderId="0" xfId="67" applyNumberFormat="1" applyFont="1" applyFill="1" applyBorder="1" applyAlignment="1" applyProtection="1">
      <alignment horizontal="centerContinuous" vertical="center"/>
      <protection/>
    </xf>
    <xf numFmtId="166" fontId="9" fillId="34" borderId="0" xfId="67" applyFont="1" applyFill="1" applyBorder="1" applyAlignment="1" applyProtection="1">
      <alignment vertical="center"/>
      <protection/>
    </xf>
    <xf numFmtId="166" fontId="9" fillId="34" borderId="0" xfId="67" applyFont="1" applyFill="1" applyAlignment="1" applyProtection="1">
      <alignment horizontal="center"/>
      <protection/>
    </xf>
    <xf numFmtId="169" fontId="9" fillId="34" borderId="0" xfId="67" applyNumberFormat="1" applyFont="1" applyFill="1" applyProtection="1">
      <alignment/>
      <protection/>
    </xf>
    <xf numFmtId="176" fontId="40" fillId="34" borderId="14" xfId="67" applyNumberFormat="1" applyFont="1" applyFill="1" applyBorder="1" applyProtection="1">
      <alignment/>
      <protection/>
    </xf>
    <xf numFmtId="176" fontId="0" fillId="34" borderId="0" xfId="67" applyNumberFormat="1" applyFont="1" applyFill="1" applyProtection="1">
      <alignment/>
      <protection/>
    </xf>
    <xf numFmtId="166" fontId="0" fillId="34" borderId="0" xfId="67" applyFont="1" applyFill="1" applyAlignment="1" applyProtection="1">
      <alignment horizontal="center"/>
      <protection/>
    </xf>
    <xf numFmtId="169" fontId="0" fillId="34" borderId="0" xfId="67" applyNumberFormat="1" applyFont="1" applyFill="1" applyProtection="1">
      <alignment/>
      <protection/>
    </xf>
    <xf numFmtId="166" fontId="0" fillId="34" borderId="0" xfId="67" applyFont="1" applyFill="1" applyAlignment="1" applyProtection="1">
      <alignment horizontal="right"/>
      <protection/>
    </xf>
    <xf numFmtId="176" fontId="51" fillId="34" borderId="0" xfId="67" applyNumberFormat="1" applyFont="1" applyFill="1" applyBorder="1" applyAlignment="1" applyProtection="1">
      <alignment vertical="center"/>
      <protection/>
    </xf>
    <xf numFmtId="166" fontId="51" fillId="34" borderId="0" xfId="67" applyFont="1" applyFill="1" applyBorder="1" applyAlignment="1" applyProtection="1">
      <alignment vertical="center"/>
      <protection/>
    </xf>
    <xf numFmtId="176" fontId="0" fillId="34" borderId="0" xfId="67" applyNumberFormat="1" applyFont="1" applyFill="1" applyProtection="1">
      <alignment/>
      <protection/>
    </xf>
    <xf numFmtId="166" fontId="40" fillId="34" borderId="0" xfId="67" applyFont="1" applyFill="1" applyBorder="1" applyAlignment="1" applyProtection="1">
      <alignment horizontal="left"/>
      <protection/>
    </xf>
    <xf numFmtId="176" fontId="40" fillId="34" borderId="0" xfId="67" applyNumberFormat="1" applyFont="1" applyFill="1" applyProtection="1">
      <alignment/>
      <protection/>
    </xf>
    <xf numFmtId="166" fontId="40" fillId="34" borderId="0" xfId="67" applyFont="1" applyFill="1" applyProtection="1">
      <alignment/>
      <protection/>
    </xf>
    <xf numFmtId="176" fontId="9" fillId="34" borderId="0" xfId="67" applyNumberFormat="1" applyFont="1" applyFill="1" applyProtection="1">
      <alignment/>
      <protection/>
    </xf>
    <xf numFmtId="176" fontId="9" fillId="34" borderId="23" xfId="67" applyNumberFormat="1" applyFont="1" applyFill="1" applyBorder="1" applyProtection="1">
      <alignment/>
      <protection locked="0"/>
    </xf>
    <xf numFmtId="166" fontId="9" fillId="34" borderId="17" xfId="57" applyFont="1" applyFill="1" applyBorder="1" applyAlignment="1">
      <alignment/>
    </xf>
    <xf numFmtId="180" fontId="9" fillId="34" borderId="22" xfId="72" applyNumberFormat="1" applyFont="1" applyFill="1" applyBorder="1" applyAlignment="1" applyProtection="1">
      <alignment horizontal="right"/>
      <protection locked="0"/>
    </xf>
    <xf numFmtId="180" fontId="9" fillId="34" borderId="22" xfId="72" applyNumberFormat="1" applyFont="1" applyFill="1" applyBorder="1" applyAlignment="1" applyProtection="1" quotePrefix="1">
      <alignment horizontal="right"/>
      <protection locked="0"/>
    </xf>
    <xf numFmtId="0" fontId="0" fillId="34" borderId="0" xfId="72" applyFont="1" applyFill="1" applyProtection="1">
      <alignment/>
      <protection locked="0"/>
    </xf>
    <xf numFmtId="0" fontId="40" fillId="34" borderId="15" xfId="72" applyFont="1" applyFill="1" applyBorder="1" applyProtection="1">
      <alignment/>
      <protection locked="0"/>
    </xf>
    <xf numFmtId="167" fontId="40" fillId="34" borderId="16" xfId="72" applyNumberFormat="1" applyFont="1" applyFill="1" applyBorder="1" applyProtection="1">
      <alignment/>
      <protection locked="0"/>
    </xf>
    <xf numFmtId="0" fontId="40" fillId="34" borderId="17" xfId="72" applyFont="1" applyFill="1" applyBorder="1" applyAlignment="1" applyProtection="1">
      <alignment horizontal="left"/>
      <protection locked="0"/>
    </xf>
    <xf numFmtId="167" fontId="40" fillId="34" borderId="22" xfId="72" applyNumberFormat="1" applyFont="1" applyFill="1" applyBorder="1" applyProtection="1">
      <alignment/>
      <protection locked="0"/>
    </xf>
    <xf numFmtId="167" fontId="40" fillId="34" borderId="22" xfId="72" applyNumberFormat="1" applyFont="1" applyFill="1" applyBorder="1" applyAlignment="1" applyProtection="1" quotePrefix="1">
      <alignment horizontal="right"/>
      <protection locked="0"/>
    </xf>
    <xf numFmtId="0" fontId="40" fillId="34" borderId="20" xfId="72" applyFont="1" applyFill="1" applyBorder="1" applyAlignment="1" applyProtection="1">
      <alignment horizontal="left"/>
      <protection locked="0"/>
    </xf>
    <xf numFmtId="167" fontId="40" fillId="34" borderId="18" xfId="72" applyNumberFormat="1" applyFont="1" applyFill="1" applyBorder="1" applyProtection="1">
      <alignment/>
      <protection locked="0"/>
    </xf>
    <xf numFmtId="0" fontId="40" fillId="34" borderId="5" xfId="72" applyFont="1" applyFill="1" applyBorder="1" applyProtection="1">
      <alignment/>
      <protection locked="0"/>
    </xf>
    <xf numFmtId="0" fontId="9" fillId="34" borderId="0" xfId="72" applyFont="1" applyFill="1" applyProtection="1">
      <alignment/>
      <protection locked="0"/>
    </xf>
    <xf numFmtId="0" fontId="6" fillId="34" borderId="0" xfId="55" applyFont="1" applyFill="1" applyAlignment="1" applyProtection="1">
      <alignment/>
      <protection locked="0"/>
    </xf>
    <xf numFmtId="184" fontId="9" fillId="0" borderId="21" xfId="67" applyNumberFormat="1" applyFont="1" applyBorder="1" applyProtection="1">
      <alignment/>
      <protection locked="0"/>
    </xf>
    <xf numFmtId="166" fontId="9" fillId="0" borderId="21" xfId="67" applyNumberFormat="1" applyFont="1" applyBorder="1" applyProtection="1">
      <alignment/>
      <protection locked="0"/>
    </xf>
    <xf numFmtId="166" fontId="9" fillId="0" borderId="21" xfId="67" applyFont="1" applyBorder="1" applyAlignment="1" applyProtection="1">
      <alignment horizontal="left"/>
      <protection locked="0"/>
    </xf>
    <xf numFmtId="176" fontId="9" fillId="0" borderId="21" xfId="67" applyNumberFormat="1" applyFont="1" applyBorder="1" applyProtection="1">
      <alignment/>
      <protection locked="0"/>
    </xf>
    <xf numFmtId="179" fontId="9" fillId="34" borderId="0" xfId="67" applyNumberFormat="1" applyFont="1" applyFill="1" applyBorder="1" applyAlignment="1" applyProtection="1">
      <alignment horizontal="right"/>
      <protection/>
    </xf>
    <xf numFmtId="179" fontId="9" fillId="0" borderId="21" xfId="67" applyNumberFormat="1" applyFont="1" applyBorder="1" applyAlignment="1" applyProtection="1">
      <alignment horizontal="right"/>
      <protection locked="0"/>
    </xf>
    <xf numFmtId="3" fontId="40" fillId="34" borderId="0" xfId="67" applyNumberFormat="1" applyFont="1" applyFill="1" applyBorder="1" applyAlignment="1" applyProtection="1">
      <alignment horizontal="left"/>
      <protection/>
    </xf>
    <xf numFmtId="166" fontId="51" fillId="34" borderId="0" xfId="67" applyFont="1" applyFill="1" applyBorder="1" applyProtection="1">
      <alignment/>
      <protection/>
    </xf>
    <xf numFmtId="166" fontId="3" fillId="34" borderId="0" xfId="67" applyFont="1" applyFill="1" applyBorder="1" applyAlignment="1" applyProtection="1">
      <alignment horizontal="left"/>
      <protection/>
    </xf>
    <xf numFmtId="166" fontId="35" fillId="34" borderId="0" xfId="67" applyFont="1" applyFill="1" applyBorder="1" applyAlignment="1" applyProtection="1">
      <alignment horizontal="centerContinuous"/>
      <protection/>
    </xf>
    <xf numFmtId="166" fontId="6" fillId="34" borderId="0" xfId="55" applyNumberFormat="1" applyFont="1" applyFill="1" applyBorder="1" applyAlignment="1" applyProtection="1">
      <alignment horizontal="centerContinuous"/>
      <protection/>
    </xf>
    <xf numFmtId="166" fontId="52" fillId="34" borderId="0" xfId="67" applyFont="1" applyFill="1" applyBorder="1" applyAlignment="1" applyProtection="1">
      <alignment horizontal="centerContinuous"/>
      <protection/>
    </xf>
    <xf numFmtId="166" fontId="35" fillId="34" borderId="0" xfId="67" applyFont="1" applyFill="1" applyBorder="1" applyProtection="1">
      <alignment/>
      <protection/>
    </xf>
    <xf numFmtId="166" fontId="51" fillId="34" borderId="0" xfId="67" applyFont="1" applyFill="1" applyBorder="1" applyAlignment="1" applyProtection="1">
      <alignment horizontal="left"/>
      <protection/>
    </xf>
    <xf numFmtId="166" fontId="9" fillId="34" borderId="14" xfId="67" applyFont="1" applyFill="1" applyBorder="1" applyAlignment="1" applyProtection="1">
      <alignment horizontal="left"/>
      <protection/>
    </xf>
    <xf numFmtId="166" fontId="9" fillId="34" borderId="14" xfId="67" applyFont="1" applyFill="1" applyBorder="1" applyProtection="1">
      <alignment/>
      <protection/>
    </xf>
    <xf numFmtId="166" fontId="35" fillId="34" borderId="14" xfId="67" applyFont="1" applyFill="1" applyBorder="1" applyProtection="1">
      <alignment/>
      <protection/>
    </xf>
    <xf numFmtId="168" fontId="9" fillId="34" borderId="0" xfId="67" applyNumberFormat="1" applyFont="1" applyFill="1" applyBorder="1" applyAlignment="1" applyProtection="1">
      <alignment horizontal="right"/>
      <protection/>
    </xf>
    <xf numFmtId="168" fontId="35" fillId="34" borderId="0" xfId="67" applyNumberFormat="1" applyFont="1" applyFill="1" applyBorder="1" applyAlignment="1" applyProtection="1">
      <alignment horizontal="right"/>
      <protection/>
    </xf>
    <xf numFmtId="166" fontId="9" fillId="34" borderId="14" xfId="67" applyFont="1" applyFill="1" applyBorder="1" applyAlignment="1" applyProtection="1" quotePrefix="1">
      <alignment horizontal="left"/>
      <protection/>
    </xf>
    <xf numFmtId="168" fontId="9" fillId="34" borderId="0" xfId="67" applyNumberFormat="1" applyFont="1" applyFill="1" applyAlignment="1" applyProtection="1">
      <alignment horizontal="right"/>
      <protection/>
    </xf>
    <xf numFmtId="166" fontId="51" fillId="34" borderId="0" xfId="67" applyFont="1" applyFill="1" applyBorder="1" applyAlignment="1" applyProtection="1">
      <alignment horizontal="right"/>
      <protection/>
    </xf>
    <xf numFmtId="3" fontId="9" fillId="34" borderId="0" xfId="67" applyNumberFormat="1" applyFont="1" applyFill="1" applyBorder="1" applyAlignment="1" applyProtection="1">
      <alignment horizontal="left"/>
      <protection/>
    </xf>
    <xf numFmtId="3" fontId="9" fillId="34" borderId="23" xfId="67" applyNumberFormat="1" applyFont="1" applyFill="1" applyBorder="1" applyAlignment="1" applyProtection="1">
      <alignment horizontal="left"/>
      <protection/>
    </xf>
    <xf numFmtId="166" fontId="0" fillId="34" borderId="23" xfId="67" applyFont="1" applyFill="1" applyBorder="1" applyProtection="1">
      <alignment/>
      <protection/>
    </xf>
    <xf numFmtId="166" fontId="51" fillId="34" borderId="23" xfId="67" applyFont="1" applyFill="1" applyBorder="1" applyProtection="1">
      <alignment/>
      <protection/>
    </xf>
    <xf numFmtId="166" fontId="40" fillId="34" borderId="0" xfId="67" applyFont="1" applyFill="1" applyAlignment="1" applyProtection="1">
      <alignment horizontal="left"/>
      <protection/>
    </xf>
    <xf numFmtId="166" fontId="51" fillId="34" borderId="0" xfId="67" applyFont="1" applyFill="1" applyProtection="1">
      <alignment/>
      <protection/>
    </xf>
    <xf numFmtId="3" fontId="9" fillId="34" borderId="0" xfId="67" applyNumberFormat="1" applyFont="1" applyFill="1" applyBorder="1" applyAlignment="1" applyProtection="1">
      <alignment horizontal="center"/>
      <protection/>
    </xf>
    <xf numFmtId="169" fontId="40" fillId="34" borderId="0" xfId="67" applyNumberFormat="1" applyFont="1" applyFill="1" applyBorder="1" applyProtection="1">
      <alignment/>
      <protection/>
    </xf>
    <xf numFmtId="3" fontId="9" fillId="34" borderId="23" xfId="67" applyNumberFormat="1" applyFont="1" applyFill="1" applyBorder="1" applyAlignment="1" applyProtection="1">
      <alignment horizontal="center"/>
      <protection/>
    </xf>
    <xf numFmtId="166" fontId="51" fillId="34" borderId="14" xfId="67" applyFont="1" applyFill="1" applyBorder="1" applyProtection="1">
      <alignment/>
      <protection/>
    </xf>
    <xf numFmtId="166" fontId="9" fillId="34" borderId="0" xfId="67" applyNumberFormat="1" applyFont="1" applyFill="1" applyProtection="1">
      <alignment/>
      <protection/>
    </xf>
    <xf numFmtId="166" fontId="9" fillId="34" borderId="23" xfId="67" applyNumberFormat="1" applyFont="1" applyFill="1" applyBorder="1" applyProtection="1">
      <alignment/>
      <protection/>
    </xf>
    <xf numFmtId="0" fontId="35" fillId="0" borderId="0" xfId="71" applyFont="1" applyFill="1" applyProtection="1">
      <alignment/>
      <protection/>
    </xf>
    <xf numFmtId="0" fontId="35" fillId="0" borderId="0" xfId="71" applyFont="1" applyProtection="1">
      <alignment/>
      <protection/>
    </xf>
    <xf numFmtId="0" fontId="1" fillId="0" borderId="0" xfId="68" applyFont="1" applyBorder="1" applyAlignment="1" applyProtection="1">
      <alignment horizontal="left" vertical="center"/>
      <protection/>
    </xf>
    <xf numFmtId="0" fontId="1" fillId="0" borderId="0" xfId="0" applyFont="1" applyAlignment="1" applyProtection="1">
      <alignment horizontal="left" vertical="center"/>
      <protection/>
    </xf>
    <xf numFmtId="0" fontId="1" fillId="0" borderId="11" xfId="0" applyFont="1" applyBorder="1" applyAlignment="1" applyProtection="1">
      <alignment horizontal="left" vertical="center"/>
      <protection/>
    </xf>
    <xf numFmtId="0" fontId="5" fillId="34" borderId="0" xfId="68" applyFont="1" applyFill="1" applyBorder="1" applyAlignment="1">
      <alignment horizontal="left" vertical="top" wrapText="1" indent="1"/>
      <protection/>
    </xf>
    <xf numFmtId="0" fontId="0" fillId="34" borderId="0" xfId="68" applyFill="1" applyAlignment="1">
      <alignment horizontal="left" indent="1"/>
      <protection/>
    </xf>
    <xf numFmtId="0" fontId="6" fillId="34" borderId="0" xfId="55" applyFont="1" applyFill="1" applyBorder="1" applyAlignment="1" applyProtection="1">
      <alignment horizontal="left" vertical="center" indent="1"/>
      <protection/>
    </xf>
    <xf numFmtId="0" fontId="6" fillId="34" borderId="0" xfId="68" applyFont="1" applyFill="1" applyBorder="1" applyAlignment="1">
      <alignment horizontal="left" vertical="center" indent="1"/>
      <protection/>
    </xf>
    <xf numFmtId="0" fontId="7" fillId="34" borderId="0" xfId="55" applyFill="1" applyBorder="1" applyAlignment="1" applyProtection="1">
      <alignment horizontal="left" vertical="center" indent="1"/>
      <protection/>
    </xf>
    <xf numFmtId="0" fontId="36" fillId="0" borderId="0" xfId="68" applyFont="1" applyAlignment="1">
      <alignment horizontal="center"/>
      <protection/>
    </xf>
    <xf numFmtId="0" fontId="0" fillId="34" borderId="10" xfId="68" applyFont="1" applyFill="1" applyBorder="1" applyAlignment="1">
      <alignment horizontal="left" vertical="center" indent="1"/>
      <protection/>
    </xf>
    <xf numFmtId="0" fontId="6" fillId="34" borderId="0" xfId="55" applyFont="1" applyFill="1" applyBorder="1" applyAlignment="1" applyProtection="1">
      <alignment horizontal="left" vertical="center"/>
      <protection/>
    </xf>
    <xf numFmtId="0" fontId="6" fillId="34" borderId="0" xfId="68" applyFont="1" applyFill="1" applyBorder="1" applyAlignment="1">
      <alignment horizontal="left" vertical="center"/>
      <protection/>
    </xf>
    <xf numFmtId="0" fontId="9" fillId="34" borderId="0" xfId="69" applyFont="1" applyFill="1" applyAlignment="1">
      <alignment horizontal="left" vertical="top" wrapText="1"/>
      <protection/>
    </xf>
    <xf numFmtId="0" fontId="1" fillId="0" borderId="0" xfId="69" applyFont="1" applyFill="1" applyBorder="1" applyAlignment="1" applyProtection="1">
      <alignment horizontal="left" vertical="center"/>
      <protection/>
    </xf>
    <xf numFmtId="0" fontId="1" fillId="0" borderId="23" xfId="69" applyFont="1" applyFill="1" applyBorder="1" applyAlignment="1" applyProtection="1">
      <alignment horizontal="left" vertical="center"/>
      <protection/>
    </xf>
    <xf numFmtId="0" fontId="39" fillId="34" borderId="0" xfId="69" applyFont="1" applyFill="1" applyAlignment="1">
      <alignment horizontal="left" vertical="center" indent="2"/>
      <protection/>
    </xf>
    <xf numFmtId="0" fontId="42" fillId="34" borderId="0" xfId="69" applyFont="1" applyFill="1" applyAlignment="1">
      <alignment horizontal="left" vertical="center" indent="2"/>
      <protection/>
    </xf>
    <xf numFmtId="0" fontId="9" fillId="34" borderId="0" xfId="69" applyFont="1" applyFill="1" applyAlignment="1">
      <alignment horizontal="left" vertical="top"/>
      <protection/>
    </xf>
    <xf numFmtId="0" fontId="9" fillId="34" borderId="0" xfId="69" applyNumberFormat="1" applyFont="1" applyFill="1" applyAlignment="1">
      <alignment horizontal="left" vertical="top" wrapText="1"/>
      <protection/>
    </xf>
    <xf numFmtId="0" fontId="9" fillId="34" borderId="24" xfId="69" applyNumberFormat="1" applyFont="1" applyFill="1" applyBorder="1" applyAlignment="1">
      <alignment horizontal="left" vertical="top" wrapText="1"/>
      <protection/>
    </xf>
    <xf numFmtId="0" fontId="1" fillId="0" borderId="0" xfId="7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3" xfId="0" applyFont="1" applyBorder="1" applyAlignment="1" applyProtection="1">
      <alignment horizontal="left" vertical="center"/>
      <protection/>
    </xf>
    <xf numFmtId="14" fontId="9" fillId="0" borderId="5" xfId="71" applyNumberFormat="1" applyFont="1" applyFill="1" applyBorder="1" applyAlignment="1" applyProtection="1">
      <alignment horizontal="left" vertical="center"/>
      <protection locked="0"/>
    </xf>
    <xf numFmtId="14" fontId="9" fillId="0" borderId="7" xfId="71" applyNumberFormat="1" applyFont="1" applyFill="1" applyBorder="1" applyAlignment="1" applyProtection="1">
      <alignment horizontal="left" vertical="center"/>
      <protection locked="0"/>
    </xf>
    <xf numFmtId="14" fontId="9" fillId="0" borderId="6" xfId="71" applyNumberFormat="1" applyFont="1" applyFill="1" applyBorder="1" applyAlignment="1" applyProtection="1">
      <alignment horizontal="left" vertical="center"/>
      <protection locked="0"/>
    </xf>
    <xf numFmtId="0" fontId="9" fillId="0" borderId="5" xfId="71" applyFont="1" applyFill="1" applyBorder="1" applyAlignment="1" applyProtection="1">
      <alignment horizontal="left" vertical="center"/>
      <protection locked="0"/>
    </xf>
    <xf numFmtId="0" fontId="9" fillId="0" borderId="7" xfId="71" applyFont="1" applyFill="1" applyBorder="1" applyAlignment="1" applyProtection="1">
      <alignment horizontal="left" vertical="center"/>
      <protection locked="0"/>
    </xf>
    <xf numFmtId="0" fontId="9" fillId="0" borderId="6" xfId="71" applyFont="1" applyFill="1" applyBorder="1" applyAlignment="1" applyProtection="1">
      <alignment horizontal="left" vertical="center"/>
      <protection locked="0"/>
    </xf>
    <xf numFmtId="0" fontId="6" fillId="34" borderId="0" xfId="55" applyFont="1" applyFill="1" applyBorder="1" applyAlignment="1" applyProtection="1">
      <alignment horizontal="right" vertical="center" wrapText="1"/>
      <protection/>
    </xf>
    <xf numFmtId="0" fontId="6" fillId="34" borderId="0" xfId="55" applyFont="1" applyFill="1" applyBorder="1" applyAlignment="1" applyProtection="1">
      <alignment horizontal="right" vertical="center"/>
      <protection/>
    </xf>
    <xf numFmtId="0" fontId="3" fillId="34" borderId="0" xfId="71" applyFont="1" applyFill="1" applyBorder="1" applyAlignment="1" applyProtection="1">
      <alignment horizontal="left" vertical="center" wrapText="1"/>
      <protection/>
    </xf>
    <xf numFmtId="0" fontId="3" fillId="34" borderId="0" xfId="71" applyFont="1" applyFill="1" applyAlignment="1" applyProtection="1">
      <alignment horizontal="left" vertical="center" wrapText="1"/>
      <protection/>
    </xf>
    <xf numFmtId="166" fontId="1" fillId="0" borderId="0" xfId="67" applyFont="1" applyBorder="1" applyAlignment="1" applyProtection="1">
      <alignment horizontal="left" vertical="center"/>
      <protection/>
    </xf>
    <xf numFmtId="166" fontId="35" fillId="0" borderId="0" xfId="67" applyFont="1" applyBorder="1" applyAlignment="1" applyProtection="1">
      <alignment horizontal="left" vertical="center"/>
      <protection/>
    </xf>
    <xf numFmtId="166" fontId="35" fillId="0" borderId="23" xfId="67"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3" xfId="0" applyFont="1" applyBorder="1" applyAlignment="1" applyProtection="1">
      <alignment horizontal="left" vertical="center"/>
      <protection/>
    </xf>
    <xf numFmtId="0" fontId="1" fillId="0" borderId="0" xfId="72" applyFont="1" applyBorder="1" applyAlignment="1" applyProtection="1">
      <alignment horizontal="left" vertical="center"/>
      <protection/>
    </xf>
    <xf numFmtId="0" fontId="0" fillId="0" borderId="0" xfId="0" applyAlignment="1" applyProtection="1">
      <alignment horizontal="left" vertical="center"/>
      <protection/>
    </xf>
    <xf numFmtId="0" fontId="0" fillId="0" borderId="23" xfId="0" applyBorder="1" applyAlignment="1" applyProtection="1">
      <alignment horizontal="left" vertical="center"/>
      <protection/>
    </xf>
    <xf numFmtId="0" fontId="1" fillId="0" borderId="0" xfId="68" applyFont="1" applyFill="1" applyBorder="1" applyAlignment="1">
      <alignment/>
      <protection/>
    </xf>
  </cellXfs>
  <cellStyles count="74">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Gut" xfId="51"/>
    <cellStyle name="Hyperlink_Hilfe" xfId="52"/>
    <cellStyle name="Comma" xfId="53"/>
    <cellStyle name="Kopfzeile" xfId="54"/>
    <cellStyle name="Hyperlink" xfId="55"/>
    <cellStyle name="Muster 1" xfId="56"/>
    <cellStyle name="Muster 1_624887" xfId="57"/>
    <cellStyle name="Neutral" xfId="58"/>
    <cellStyle name="Notiz" xfId="59"/>
    <cellStyle name="Percent" xfId="60"/>
    <cellStyle name="Schlecht" xfId="61"/>
    <cellStyle name="Standard Diagramm fett" xfId="62"/>
    <cellStyle name="Standard fett" xfId="63"/>
    <cellStyle name="Standard fett Zeilenfall" xfId="64"/>
    <cellStyle name="Standard fett_1337288" xfId="65"/>
    <cellStyle name="Standard Zeilenfall" xfId="66"/>
    <cellStyle name="Standard_624887_1" xfId="67"/>
    <cellStyle name="Standard_FormatVorlage" xfId="68"/>
    <cellStyle name="Standard_FormatVorlage_Hilfe" xfId="69"/>
    <cellStyle name="Standard_Hilfe" xfId="70"/>
    <cellStyle name="Standard_Muster" xfId="71"/>
    <cellStyle name="Standard_Planung_1" xfId="72"/>
    <cellStyle name="Titel" xfId="73"/>
    <cellStyle name="Überschrift" xfId="74"/>
    <cellStyle name="Überschrift 1" xfId="75"/>
    <cellStyle name="Überschrift 2" xfId="76"/>
    <cellStyle name="Überschrift 2 Diagramm" xfId="77"/>
    <cellStyle name="Überschrift 3" xfId="78"/>
    <cellStyle name="Überschrift 3 Diagramm" xfId="79"/>
    <cellStyle name="Überschrift 4" xfId="80"/>
    <cellStyle name="Undefiniert" xfId="81"/>
    <cellStyle name="Verknüpfte Zelle" xfId="82"/>
    <cellStyle name="Currency" xfId="83"/>
    <cellStyle name="Currency [0]" xfId="84"/>
    <cellStyle name="Warnender Text" xfId="85"/>
    <cellStyle name="Windings" xfId="86"/>
    <cellStyle name="Zelle überprüfen"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99"/>
      <rgbColor rgb="00FFFF00"/>
      <rgbColor rgb="00FF00FF"/>
      <rgbColor rgb="0000FFFF"/>
      <rgbColor rgb="00800000"/>
      <rgbColor rgb="00008000"/>
      <rgbColor rgb="00000080"/>
      <rgbColor rgb="00808000"/>
      <rgbColor rgb="00800080"/>
      <rgbColor rgb="00008080"/>
      <rgbColor rgb="00CDCDCD"/>
      <rgbColor rgb="00666666"/>
      <rgbColor rgb="003333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BBBBB"/>
      <rgbColor rgb="00FFCC99"/>
      <rgbColor rgb="003366FF"/>
      <rgbColor rgb="0033CCCC"/>
      <rgbColor rgb="0099CC00"/>
      <rgbColor rgb="00FFCC00"/>
      <rgbColor rgb="00FF9900"/>
      <rgbColor rgb="00FF6600"/>
      <rgbColor rgb="00003399"/>
      <rgbColor rgb="00333333"/>
      <rgbColor rgb="00003366"/>
      <rgbColor rgb="00339966"/>
      <rgbColor rgb="00003300"/>
      <rgbColor rgb="00333300"/>
      <rgbColor rgb="00993300"/>
      <rgbColor rgb="00993366"/>
      <rgbColor rgb="00336699"/>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 Id="rId8" Type="http://schemas.openxmlformats.org/officeDocument/2006/relationships/image" Target="../media/image16.jpeg" /><Relationship Id="rId9" Type="http://schemas.openxmlformats.org/officeDocument/2006/relationships/image" Target="../media/image17.png" /><Relationship Id="rId10" Type="http://schemas.openxmlformats.org/officeDocument/2006/relationships/image" Target="../media/image18.png" /><Relationship Id="rId11"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962025</xdr:colOff>
      <xdr:row>21</xdr:row>
      <xdr:rowOff>47625</xdr:rowOff>
    </xdr:from>
    <xdr:to>
      <xdr:col>7</xdr:col>
      <xdr:colOff>57150</xdr:colOff>
      <xdr:row>23</xdr:row>
      <xdr:rowOff>38100</xdr:rowOff>
    </xdr:to>
    <xdr:pic macro="[0]!TabKonfigZeigen">
      <xdr:nvPicPr>
        <xdr:cNvPr id="1" name="Picture 15" descr="Icon_Startseite_konfigurieren"/>
        <xdr:cNvPicPr preferRelativeResize="1">
          <a:picLocks noChangeAspect="1"/>
        </xdr:cNvPicPr>
      </xdr:nvPicPr>
      <xdr:blipFill>
        <a:blip r:embed="rId1"/>
        <a:stretch>
          <a:fillRect/>
        </a:stretch>
      </xdr:blipFill>
      <xdr:spPr>
        <a:xfrm>
          <a:off x="4572000" y="5219700"/>
          <a:ext cx="219075" cy="247650"/>
        </a:xfrm>
        <a:prstGeom prst="rect">
          <a:avLst/>
        </a:prstGeom>
        <a:noFill/>
        <a:ln w="9525" cmpd="sng">
          <a:noFill/>
        </a:ln>
      </xdr:spPr>
    </xdr:pic>
    <xdr:clientData/>
  </xdr:twoCellAnchor>
  <xdr:twoCellAnchor>
    <xdr:from>
      <xdr:col>1</xdr:col>
      <xdr:colOff>76200</xdr:colOff>
      <xdr:row>25</xdr:row>
      <xdr:rowOff>57150</xdr:rowOff>
    </xdr:from>
    <xdr:to>
      <xdr:col>10</xdr:col>
      <xdr:colOff>723900</xdr:colOff>
      <xdr:row>44</xdr:row>
      <xdr:rowOff>95250</xdr:rowOff>
    </xdr:to>
    <xdr:sp>
      <xdr:nvSpPr>
        <xdr:cNvPr id="2" name="TextMakro" hidden="1"/>
        <xdr:cNvSpPr txBox="1">
          <a:spLocks noChangeArrowheads="1"/>
        </xdr:cNvSpPr>
      </xdr:nvSpPr>
      <xdr:spPr>
        <a:xfrm>
          <a:off x="76200" y="5810250"/>
          <a:ext cx="8105775" cy="3114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Hinweis:
</a:t>
          </a:r>
          <a:r>
            <a:rPr lang="en-US" cap="none" sz="1000" b="0" i="0" u="none" baseline="0">
              <a:solidFill>
                <a:srgbClr val="000000"/>
              </a:solidFill>
              <a:latin typeface="Verdana"/>
              <a:ea typeface="Verdana"/>
              <a:cs typeface="Verdana"/>
            </a:rPr>
            <a:t>Sie haben das Tool geöffnet, ohne die Makros zu aktivieren. Für die Nutzung dieses Tools müssen Sie diese aktivieren. Bitte gehen Sie dazu wie folgt vor: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Bitte schließen Sie diese Datei, rufen Sie erneut auf und wählen bei der sich öffnenden Abfrage die Option "Makros aktivieren" aus. Sollte diese Abfrage nicht erscheinen, öffnen Sie eine leere Arbeitsmappe in Excel, wechseln Sie in das Menü "Extras", "Makro", Sicherheit". Wählen Sie auf dem Registerblatt "Sicherheitsstufen" die Option "Mittel" aus und bestätigen Sie mit "OK". Schließen Sie Excel und öffnen Sie das Tool erneut - die Aktivierung der Makros (s.o.) ist nun möglich.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Ab Excel 2007 können Sie die Makroaktivierung über das Vertrauensstellungscenter einstellen. ("Office-Schaltfläche" &gt; "Excel-Optionen" &gt; Button "Einstellungen für das Vertrauensstellungscenter". Hier können Sie einen sog. vertrauenswürdigen Speicherort festlegen. Bei Dateien, die Sie in einem vertrauenswürdigen Speicherort ablegen, werden die Makros beim Öffnen aktiviert. In der Rubrik "Einstellungen für Makros" definieren Sie die Makroeinstellungen für Dateien, die außerhalb des vertrauenswürdigen Speicherorts liegen. Bei der Einstellung "Makros mit Benachrichtigung deaktivieren" erhalten Sie beim Öffnen eines Exceltools mit Makros einen Hinweis, dass die Makros deaktiviert wurden. Über nebenstehenden Button "Optionen" können Sie für diese einzelne Datei die Makros aktivieren.
</a:t>
          </a:r>
          <a:r>
            <a:rPr lang="en-US" cap="none" sz="1000" b="0" i="0" u="none" baseline="0">
              <a:solidFill>
                <a:srgbClr val="000000"/>
              </a:solidFill>
              <a:latin typeface="Verdana"/>
              <a:ea typeface="Verdana"/>
              <a:cs typeface="Verdana"/>
            </a:rPr>
            <a:t>
</a:t>
          </a:r>
        </a:p>
      </xdr:txBody>
    </xdr:sp>
    <xdr:clientData/>
  </xdr:twoCellAnchor>
  <xdr:twoCellAnchor editAs="oneCell">
    <xdr:from>
      <xdr:col>8</xdr:col>
      <xdr:colOff>828675</xdr:colOff>
      <xdr:row>0</xdr:row>
      <xdr:rowOff>85725</xdr:rowOff>
    </xdr:from>
    <xdr:to>
      <xdr:col>11</xdr:col>
      <xdr:colOff>38100</xdr:colOff>
      <xdr:row>2</xdr:row>
      <xdr:rowOff>104775</xdr:rowOff>
    </xdr:to>
    <xdr:pic>
      <xdr:nvPicPr>
        <xdr:cNvPr id="3" name="ALogo"/>
        <xdr:cNvPicPr preferRelativeResize="1">
          <a:picLocks noChangeAspect="1"/>
        </xdr:cNvPicPr>
      </xdr:nvPicPr>
      <xdr:blipFill>
        <a:blip r:embed="rId2"/>
        <a:stretch>
          <a:fillRect/>
        </a:stretch>
      </xdr:blipFill>
      <xdr:spPr>
        <a:xfrm>
          <a:off x="6400800" y="85725"/>
          <a:ext cx="1857375"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2</xdr:col>
      <xdr:colOff>152400</xdr:colOff>
      <xdr:row>10</xdr:row>
      <xdr:rowOff>0</xdr:rowOff>
    </xdr:to>
    <xdr:pic>
      <xdr:nvPicPr>
        <xdr:cNvPr id="1" name="cmdSpeichern" descr="060426_icon-save_01"/>
        <xdr:cNvPicPr preferRelativeResize="1">
          <a:picLocks noChangeAspect="1"/>
        </xdr:cNvPicPr>
      </xdr:nvPicPr>
      <xdr:blipFill>
        <a:blip r:embed="rId1"/>
        <a:stretch>
          <a:fillRect/>
        </a:stretch>
      </xdr:blipFill>
      <xdr:spPr>
        <a:xfrm>
          <a:off x="771525" y="1457325"/>
          <a:ext cx="152400" cy="161925"/>
        </a:xfrm>
        <a:prstGeom prst="rect">
          <a:avLst/>
        </a:prstGeom>
        <a:noFill/>
        <a:ln w="9525" cmpd="sng">
          <a:noFill/>
        </a:ln>
      </xdr:spPr>
    </xdr:pic>
    <xdr:clientData/>
  </xdr:twoCellAnchor>
  <xdr:twoCellAnchor editAs="oneCell">
    <xdr:from>
      <xdr:col>3</xdr:col>
      <xdr:colOff>0</xdr:colOff>
      <xdr:row>10</xdr:row>
      <xdr:rowOff>0</xdr:rowOff>
    </xdr:from>
    <xdr:to>
      <xdr:col>3</xdr:col>
      <xdr:colOff>152400</xdr:colOff>
      <xdr:row>11</xdr:row>
      <xdr:rowOff>0</xdr:rowOff>
    </xdr:to>
    <xdr:pic>
      <xdr:nvPicPr>
        <xdr:cNvPr id="2" name="cmdKopieren" descr="060426_icon-copy_01"/>
        <xdr:cNvPicPr preferRelativeResize="1">
          <a:picLocks noChangeAspect="1"/>
        </xdr:cNvPicPr>
      </xdr:nvPicPr>
      <xdr:blipFill>
        <a:blip r:embed="rId2"/>
        <a:stretch>
          <a:fillRect/>
        </a:stretch>
      </xdr:blipFill>
      <xdr:spPr>
        <a:xfrm>
          <a:off x="1533525" y="1619250"/>
          <a:ext cx="152400" cy="161925"/>
        </a:xfrm>
        <a:prstGeom prst="rect">
          <a:avLst/>
        </a:prstGeom>
        <a:noFill/>
        <a:ln w="9525" cmpd="sng">
          <a:noFill/>
        </a:ln>
      </xdr:spPr>
    </xdr:pic>
    <xdr:clientData/>
  </xdr:twoCellAnchor>
  <xdr:twoCellAnchor editAs="oneCell">
    <xdr:from>
      <xdr:col>1</xdr:col>
      <xdr:colOff>742950</xdr:colOff>
      <xdr:row>10</xdr:row>
      <xdr:rowOff>133350</xdr:rowOff>
    </xdr:from>
    <xdr:to>
      <xdr:col>2</xdr:col>
      <xdr:colOff>133350</xdr:colOff>
      <xdr:row>11</xdr:row>
      <xdr:rowOff>123825</xdr:rowOff>
    </xdr:to>
    <xdr:pic>
      <xdr:nvPicPr>
        <xdr:cNvPr id="3" name="cmdDrucken" descr="060426_icon-print_01"/>
        <xdr:cNvPicPr preferRelativeResize="1">
          <a:picLocks noChangeAspect="1"/>
        </xdr:cNvPicPr>
      </xdr:nvPicPr>
      <xdr:blipFill>
        <a:blip r:embed="rId3"/>
        <a:stretch>
          <a:fillRect/>
        </a:stretch>
      </xdr:blipFill>
      <xdr:spPr>
        <a:xfrm>
          <a:off x="752475" y="1752600"/>
          <a:ext cx="152400" cy="152400"/>
        </a:xfrm>
        <a:prstGeom prst="rect">
          <a:avLst/>
        </a:prstGeom>
        <a:noFill/>
        <a:ln w="9525" cmpd="sng">
          <a:noFill/>
        </a:ln>
      </xdr:spPr>
    </xdr:pic>
    <xdr:clientData/>
  </xdr:twoCellAnchor>
  <xdr:twoCellAnchor editAs="oneCell">
    <xdr:from>
      <xdr:col>3</xdr:col>
      <xdr:colOff>57150</xdr:colOff>
      <xdr:row>12</xdr:row>
      <xdr:rowOff>0</xdr:rowOff>
    </xdr:from>
    <xdr:to>
      <xdr:col>3</xdr:col>
      <xdr:colOff>228600</xdr:colOff>
      <xdr:row>13</xdr:row>
      <xdr:rowOff>0</xdr:rowOff>
    </xdr:to>
    <xdr:pic>
      <xdr:nvPicPr>
        <xdr:cNvPr id="4" name="cmdPaste" descr="060426_icon-paste_01"/>
        <xdr:cNvPicPr preferRelativeResize="1">
          <a:picLocks noChangeAspect="1"/>
        </xdr:cNvPicPr>
      </xdr:nvPicPr>
      <xdr:blipFill>
        <a:blip r:embed="rId4"/>
        <a:stretch>
          <a:fillRect/>
        </a:stretch>
      </xdr:blipFill>
      <xdr:spPr>
        <a:xfrm>
          <a:off x="1590675" y="1943100"/>
          <a:ext cx="171450" cy="1619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6</xdr:row>
      <xdr:rowOff>0</xdr:rowOff>
    </xdr:to>
    <xdr:pic>
      <xdr:nvPicPr>
        <xdr:cNvPr id="5" name="cmdStart" descr="060426_icon-home_01"/>
        <xdr:cNvPicPr preferRelativeResize="1">
          <a:picLocks noChangeAspect="1"/>
        </xdr:cNvPicPr>
      </xdr:nvPicPr>
      <xdr:blipFill>
        <a:blip r:embed="rId5"/>
        <a:stretch>
          <a:fillRect/>
        </a:stretch>
      </xdr:blipFill>
      <xdr:spPr>
        <a:xfrm>
          <a:off x="5343525" y="809625"/>
          <a:ext cx="152400" cy="161925"/>
        </a:xfrm>
        <a:prstGeom prst="rect">
          <a:avLst/>
        </a:prstGeom>
        <a:noFill/>
        <a:ln w="9525" cmpd="sng">
          <a:noFill/>
        </a:ln>
      </xdr:spPr>
    </xdr:pic>
    <xdr:clientData/>
  </xdr:twoCellAnchor>
  <xdr:twoCellAnchor editAs="oneCell">
    <xdr:from>
      <xdr:col>8</xdr:col>
      <xdr:colOff>0</xdr:colOff>
      <xdr:row>10</xdr:row>
      <xdr:rowOff>0</xdr:rowOff>
    </xdr:from>
    <xdr:to>
      <xdr:col>8</xdr:col>
      <xdr:colOff>152400</xdr:colOff>
      <xdr:row>11</xdr:row>
      <xdr:rowOff>0</xdr:rowOff>
    </xdr:to>
    <xdr:pic>
      <xdr:nvPicPr>
        <xdr:cNvPr id="6" name="cmdvorwaerts" descr="060426_icon-next_01"/>
        <xdr:cNvPicPr preferRelativeResize="1">
          <a:picLocks noChangeAspect="1"/>
        </xdr:cNvPicPr>
      </xdr:nvPicPr>
      <xdr:blipFill>
        <a:blip r:embed="rId6"/>
        <a:stretch>
          <a:fillRect/>
        </a:stretch>
      </xdr:blipFill>
      <xdr:spPr>
        <a:xfrm>
          <a:off x="5343525" y="1619250"/>
          <a:ext cx="15240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152400</xdr:colOff>
      <xdr:row>2</xdr:row>
      <xdr:rowOff>0</xdr:rowOff>
    </xdr:to>
    <xdr:pic>
      <xdr:nvPicPr>
        <xdr:cNvPr id="7" name="cmdzurueck" descr="060426_icon-previous_01"/>
        <xdr:cNvPicPr preferRelativeResize="1">
          <a:picLocks noChangeAspect="1"/>
        </xdr:cNvPicPr>
      </xdr:nvPicPr>
      <xdr:blipFill>
        <a:blip r:embed="rId7"/>
        <a:stretch>
          <a:fillRect/>
        </a:stretch>
      </xdr:blipFill>
      <xdr:spPr>
        <a:xfrm>
          <a:off x="2295525" y="161925"/>
          <a:ext cx="152400" cy="16192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8" name="Picture 11"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9" name="Picture 12"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0" name="Picture 13"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1" name="Picture 14"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2" name="Picture 15"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3" name="Picture 16"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4" name="Picture 17"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2</xdr:col>
      <xdr:colOff>742950</xdr:colOff>
      <xdr:row>13</xdr:row>
      <xdr:rowOff>66675</xdr:rowOff>
    </xdr:to>
    <xdr:pic>
      <xdr:nvPicPr>
        <xdr:cNvPr id="15" name="Picture 18" descr="Fächer"/>
        <xdr:cNvPicPr preferRelativeResize="1">
          <a:picLocks noChangeAspect="1"/>
        </xdr:cNvPicPr>
      </xdr:nvPicPr>
      <xdr:blipFill>
        <a:blip r:embed="rId10"/>
        <a:stretch>
          <a:fillRect/>
        </a:stretch>
      </xdr:blipFill>
      <xdr:spPr>
        <a:xfrm>
          <a:off x="0" y="647700"/>
          <a:ext cx="1514475" cy="1524000"/>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6" name="Picture 19"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6</xdr:col>
      <xdr:colOff>361950</xdr:colOff>
      <xdr:row>7</xdr:row>
      <xdr:rowOff>95250</xdr:rowOff>
    </xdr:to>
    <xdr:pic>
      <xdr:nvPicPr>
        <xdr:cNvPr id="17" name="Picture 196" descr="haufelogo_neu"/>
        <xdr:cNvPicPr preferRelativeResize="1">
          <a:picLocks noChangeAspect="1"/>
        </xdr:cNvPicPr>
      </xdr:nvPicPr>
      <xdr:blipFill>
        <a:blip r:embed="rId11"/>
        <a:stretch>
          <a:fillRect/>
        </a:stretch>
      </xdr:blipFill>
      <xdr:spPr>
        <a:xfrm>
          <a:off x="0" y="647700"/>
          <a:ext cx="41814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10</xdr:row>
      <xdr:rowOff>104775</xdr:rowOff>
    </xdr:from>
    <xdr:to>
      <xdr:col>14</xdr:col>
      <xdr:colOff>1019175</xdr:colOff>
      <xdr:row>21</xdr:row>
      <xdr:rowOff>66675</xdr:rowOff>
    </xdr:to>
    <xdr:sp>
      <xdr:nvSpPr>
        <xdr:cNvPr id="1" name="Text Box 97"/>
        <xdr:cNvSpPr txBox="1">
          <a:spLocks noChangeArrowheads="1"/>
        </xdr:cNvSpPr>
      </xdr:nvSpPr>
      <xdr:spPr>
        <a:xfrm>
          <a:off x="257175" y="1914525"/>
          <a:ext cx="10220325" cy="3105150"/>
        </a:xfrm>
        <a:prstGeom prst="rect">
          <a:avLst/>
        </a:prstGeom>
        <a:solidFill>
          <a:srgbClr val="CDCDCD"/>
        </a:solidFill>
        <a:ln w="9525" cmpd="sng">
          <a:noFill/>
        </a:ln>
      </xdr:spPr>
      <xdr:txBody>
        <a:bodyPr vertOverflow="clip" wrap="square" lIns="36576" tIns="22860" rIns="0" bIns="0"/>
        <a:p>
          <a:pPr algn="l">
            <a:defRPr/>
          </a:pPr>
          <a:r>
            <a:rPr lang="en-US" cap="none" sz="1100" b="0" i="0" u="none" baseline="0">
              <a:solidFill>
                <a:srgbClr val="000000"/>
              </a:solidFill>
              <a:latin typeface="Verdana"/>
              <a:ea typeface="Verdana"/>
              <a:cs typeface="Verdana"/>
            </a:rPr>
            <a:t>In Handwerks- und Dienstleistungsbetrieben stellen die Personalkosten den größten Kostenfaktor dar. Um erfolgreich am Markt agieren zu können, muss der Unternehmer diese Kosten im Griff haben. Erster Schritt dazu ist die Ermittlung des Stundensatzes, mit dem die eigene Leistung kalkuliert wird. Viele Unternehmer kalkulieren immer noch mit geschätzten oder nur grob über den Daumen berechneten Verrechnungssätzen für ihre Arbeitstunden. Andere orientieren sich einfach an den Preisen der Konkurrenz.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Dabei ist die Stundensatzermittlung als Basis der Dienstleistungskalkulation gar nicht so schwer, wie diese Unternehmer glauben. Sie baut auf einfachen Rechenregeln auf und läuft in folgenden Schritten ab: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die Berechnung der produktiven Stunden je Mitarbeitergruppe
</a:t>
          </a:r>
          <a:r>
            <a:rPr lang="en-US" cap="none" sz="1100" b="0" i="0" u="none" baseline="0">
              <a:solidFill>
                <a:srgbClr val="000000"/>
              </a:solidFill>
              <a:latin typeface="Verdana"/>
              <a:ea typeface="Verdana"/>
              <a:cs typeface="Verdana"/>
            </a:rPr>
            <a:t>- die Zusammenfassung der Einzelzeiten
</a:t>
          </a:r>
          <a:r>
            <a:rPr lang="en-US" cap="none" sz="1100" b="0" i="0" u="none" baseline="0">
              <a:solidFill>
                <a:srgbClr val="000000"/>
              </a:solidFill>
              <a:latin typeface="Verdana"/>
              <a:ea typeface="Verdana"/>
              <a:cs typeface="Verdana"/>
            </a:rPr>
            <a:t>- die Planung der Kosten
</a:t>
          </a:r>
          <a:r>
            <a:rPr lang="en-US" cap="none" sz="1100" b="0" i="0" u="none" baseline="0">
              <a:solidFill>
                <a:srgbClr val="000000"/>
              </a:solidFill>
              <a:latin typeface="Verdana"/>
              <a:ea typeface="Verdana"/>
              <a:cs typeface="Verdana"/>
            </a:rPr>
            <a:t>- die Ermittlung des Kostensatzes je Stunde.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In dieser Excel-Anwendung werden Sie nach diesen Schritten durch die Stundensatzermittlung geführt. Damit haben Sie in kurzer Zeit Ihre Kosten im Griff.</a:t>
          </a:r>
        </a:p>
      </xdr:txBody>
    </xdr:sp>
    <xdr:clientData/>
  </xdr:twoCellAnchor>
  <xdr:twoCellAnchor editAs="oneCell">
    <xdr:from>
      <xdr:col>3</xdr:col>
      <xdr:colOff>95250</xdr:colOff>
      <xdr:row>36</xdr:row>
      <xdr:rowOff>85725</xdr:rowOff>
    </xdr:from>
    <xdr:to>
      <xdr:col>10</xdr:col>
      <xdr:colOff>704850</xdr:colOff>
      <xdr:row>39</xdr:row>
      <xdr:rowOff>400050</xdr:rowOff>
    </xdr:to>
    <xdr:pic>
      <xdr:nvPicPr>
        <xdr:cNvPr id="2" name="Picture 22"/>
        <xdr:cNvPicPr preferRelativeResize="1">
          <a:picLocks noChangeAspect="1"/>
        </xdr:cNvPicPr>
      </xdr:nvPicPr>
      <xdr:blipFill>
        <a:blip r:embed="rId1"/>
        <a:stretch>
          <a:fillRect/>
        </a:stretch>
      </xdr:blipFill>
      <xdr:spPr>
        <a:xfrm>
          <a:off x="333375" y="7829550"/>
          <a:ext cx="6781800" cy="5876925"/>
        </a:xfrm>
        <a:prstGeom prst="rect">
          <a:avLst/>
        </a:prstGeom>
        <a:noFill/>
        <a:ln w="0" cmpd="sng">
          <a:solidFill>
            <a:srgbClr val="666666"/>
          </a:solidFill>
          <a:headEnd type="none"/>
          <a:tailEnd type="none"/>
        </a:ln>
      </xdr:spPr>
    </xdr:pic>
    <xdr:clientData/>
  </xdr:twoCellAnchor>
  <xdr:twoCellAnchor editAs="oneCell">
    <xdr:from>
      <xdr:col>3</xdr:col>
      <xdr:colOff>133350</xdr:colOff>
      <xdr:row>61</xdr:row>
      <xdr:rowOff>152400</xdr:rowOff>
    </xdr:from>
    <xdr:to>
      <xdr:col>14</xdr:col>
      <xdr:colOff>609600</xdr:colOff>
      <xdr:row>63</xdr:row>
      <xdr:rowOff>57150</xdr:rowOff>
    </xdr:to>
    <xdr:pic>
      <xdr:nvPicPr>
        <xdr:cNvPr id="3" name="Bild 1"/>
        <xdr:cNvPicPr preferRelativeResize="1">
          <a:picLocks noChangeAspect="1"/>
        </xdr:cNvPicPr>
      </xdr:nvPicPr>
      <xdr:blipFill>
        <a:blip r:embed="rId2"/>
        <a:stretch>
          <a:fillRect/>
        </a:stretch>
      </xdr:blipFill>
      <xdr:spPr>
        <a:xfrm>
          <a:off x="371475" y="17621250"/>
          <a:ext cx="9696450" cy="266700"/>
        </a:xfrm>
        <a:prstGeom prst="rect">
          <a:avLst/>
        </a:prstGeom>
        <a:noFill/>
        <a:ln w="1" cmpd="sng">
          <a:noFill/>
        </a:ln>
      </xdr:spPr>
    </xdr:pic>
    <xdr:clientData/>
  </xdr:twoCellAnchor>
  <xdr:twoCellAnchor editAs="oneCell">
    <xdr:from>
      <xdr:col>3</xdr:col>
      <xdr:colOff>76200</xdr:colOff>
      <xdr:row>70</xdr:row>
      <xdr:rowOff>104775</xdr:rowOff>
    </xdr:from>
    <xdr:to>
      <xdr:col>6</xdr:col>
      <xdr:colOff>485775</xdr:colOff>
      <xdr:row>76</xdr:row>
      <xdr:rowOff>161925</xdr:rowOff>
    </xdr:to>
    <xdr:pic>
      <xdr:nvPicPr>
        <xdr:cNvPr id="4" name="Picture 5"/>
        <xdr:cNvPicPr preferRelativeResize="1">
          <a:picLocks noChangeAspect="1"/>
        </xdr:cNvPicPr>
      </xdr:nvPicPr>
      <xdr:blipFill>
        <a:blip r:embed="rId3"/>
        <a:stretch>
          <a:fillRect/>
        </a:stretch>
      </xdr:blipFill>
      <xdr:spPr>
        <a:xfrm>
          <a:off x="314325" y="19164300"/>
          <a:ext cx="2828925" cy="1143000"/>
        </a:xfrm>
        <a:prstGeom prst="rect">
          <a:avLst/>
        </a:prstGeom>
        <a:noFill/>
        <a:ln w="1" cmpd="sng">
          <a:noFill/>
        </a:ln>
      </xdr:spPr>
    </xdr:pic>
    <xdr:clientData/>
  </xdr:twoCellAnchor>
  <xdr:twoCellAnchor editAs="oneCell">
    <xdr:from>
      <xdr:col>3</xdr:col>
      <xdr:colOff>114300</xdr:colOff>
      <xdr:row>99</xdr:row>
      <xdr:rowOff>123825</xdr:rowOff>
    </xdr:from>
    <xdr:to>
      <xdr:col>9</xdr:col>
      <xdr:colOff>1409700</xdr:colOff>
      <xdr:row>100</xdr:row>
      <xdr:rowOff>3848100</xdr:rowOff>
    </xdr:to>
    <xdr:pic>
      <xdr:nvPicPr>
        <xdr:cNvPr id="5" name="Picture 102"/>
        <xdr:cNvPicPr preferRelativeResize="1">
          <a:picLocks noChangeAspect="1"/>
        </xdr:cNvPicPr>
      </xdr:nvPicPr>
      <xdr:blipFill>
        <a:blip r:embed="rId4"/>
        <a:stretch>
          <a:fillRect/>
        </a:stretch>
      </xdr:blipFill>
      <xdr:spPr>
        <a:xfrm>
          <a:off x="352425" y="28298775"/>
          <a:ext cx="6000750" cy="3905250"/>
        </a:xfrm>
        <a:prstGeom prst="rect">
          <a:avLst/>
        </a:prstGeom>
        <a:noFill/>
        <a:ln w="1" cmpd="sng">
          <a:noFill/>
        </a:ln>
      </xdr:spPr>
    </xdr:pic>
    <xdr:clientData/>
  </xdr:twoCellAnchor>
  <xdr:twoCellAnchor editAs="oneCell">
    <xdr:from>
      <xdr:col>3</xdr:col>
      <xdr:colOff>0</xdr:colOff>
      <xdr:row>96</xdr:row>
      <xdr:rowOff>0</xdr:rowOff>
    </xdr:from>
    <xdr:to>
      <xdr:col>9</xdr:col>
      <xdr:colOff>1295400</xdr:colOff>
      <xdr:row>96</xdr:row>
      <xdr:rowOff>3924300</xdr:rowOff>
    </xdr:to>
    <xdr:pic>
      <xdr:nvPicPr>
        <xdr:cNvPr id="6" name="Bild 7" descr="Kopf_Fußzeile"/>
        <xdr:cNvPicPr preferRelativeResize="1">
          <a:picLocks noChangeAspect="1"/>
        </xdr:cNvPicPr>
      </xdr:nvPicPr>
      <xdr:blipFill>
        <a:blip r:embed="rId5"/>
        <a:stretch>
          <a:fillRect/>
        </a:stretch>
      </xdr:blipFill>
      <xdr:spPr>
        <a:xfrm>
          <a:off x="238125" y="23660100"/>
          <a:ext cx="6000750" cy="3924300"/>
        </a:xfrm>
        <a:prstGeom prst="rect">
          <a:avLst/>
        </a:prstGeom>
        <a:noFill/>
        <a:ln w="9525" cmpd="sng">
          <a:noFill/>
        </a:ln>
      </xdr:spPr>
    </xdr:pic>
    <xdr:clientData/>
  </xdr:twoCellAnchor>
  <xdr:twoCellAnchor editAs="oneCell">
    <xdr:from>
      <xdr:col>13</xdr:col>
      <xdr:colOff>57150</xdr:colOff>
      <xdr:row>0</xdr:row>
      <xdr:rowOff>123825</xdr:rowOff>
    </xdr:from>
    <xdr:to>
      <xdr:col>14</xdr:col>
      <xdr:colOff>1066800</xdr:colOff>
      <xdr:row>2</xdr:row>
      <xdr:rowOff>85725</xdr:rowOff>
    </xdr:to>
    <xdr:pic>
      <xdr:nvPicPr>
        <xdr:cNvPr id="7" name="ALogo"/>
        <xdr:cNvPicPr preferRelativeResize="1">
          <a:picLocks noChangeAspect="1"/>
        </xdr:cNvPicPr>
      </xdr:nvPicPr>
      <xdr:blipFill>
        <a:blip r:embed="rId6"/>
        <a:stretch>
          <a:fillRect/>
        </a:stretch>
      </xdr:blipFill>
      <xdr:spPr>
        <a:xfrm>
          <a:off x="8753475" y="123825"/>
          <a:ext cx="17716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1</xdr:row>
      <xdr:rowOff>19050</xdr:rowOff>
    </xdr:from>
    <xdr:to>
      <xdr:col>13</xdr:col>
      <xdr:colOff>0</xdr:colOff>
      <xdr:row>2</xdr:row>
      <xdr:rowOff>161925</xdr:rowOff>
    </xdr:to>
    <xdr:pic>
      <xdr:nvPicPr>
        <xdr:cNvPr id="1" name="ALogo"/>
        <xdr:cNvPicPr preferRelativeResize="1">
          <a:picLocks noChangeAspect="1"/>
        </xdr:cNvPicPr>
      </xdr:nvPicPr>
      <xdr:blipFill>
        <a:blip r:embed="rId1"/>
        <a:stretch>
          <a:fillRect/>
        </a:stretch>
      </xdr:blipFill>
      <xdr:spPr>
        <a:xfrm>
          <a:off x="5448300" y="200025"/>
          <a:ext cx="17526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1</xdr:row>
      <xdr:rowOff>9525</xdr:rowOff>
    </xdr:from>
    <xdr:to>
      <xdr:col>12</xdr:col>
      <xdr:colOff>0</xdr:colOff>
      <xdr:row>2</xdr:row>
      <xdr:rowOff>161925</xdr:rowOff>
    </xdr:to>
    <xdr:pic>
      <xdr:nvPicPr>
        <xdr:cNvPr id="1" name="ALogo"/>
        <xdr:cNvPicPr preferRelativeResize="1">
          <a:picLocks noChangeAspect="1"/>
        </xdr:cNvPicPr>
      </xdr:nvPicPr>
      <xdr:blipFill>
        <a:blip r:embed="rId1"/>
        <a:stretch>
          <a:fillRect/>
        </a:stretch>
      </xdr:blipFill>
      <xdr:spPr>
        <a:xfrm>
          <a:off x="4467225" y="190500"/>
          <a:ext cx="17335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790575</xdr:colOff>
      <xdr:row>0</xdr:row>
      <xdr:rowOff>161925</xdr:rowOff>
    </xdr:from>
    <xdr:to>
      <xdr:col>11</xdr:col>
      <xdr:colOff>0</xdr:colOff>
      <xdr:row>2</xdr:row>
      <xdr:rowOff>123825</xdr:rowOff>
    </xdr:to>
    <xdr:pic>
      <xdr:nvPicPr>
        <xdr:cNvPr id="1" name="ALogo"/>
        <xdr:cNvPicPr preferRelativeResize="1">
          <a:picLocks noChangeAspect="1"/>
        </xdr:cNvPicPr>
      </xdr:nvPicPr>
      <xdr:blipFill>
        <a:blip r:embed="rId1"/>
        <a:stretch>
          <a:fillRect/>
        </a:stretch>
      </xdr:blipFill>
      <xdr:spPr>
        <a:xfrm>
          <a:off x="6572250" y="161925"/>
          <a:ext cx="17240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1524000</xdr:colOff>
      <xdr:row>0</xdr:row>
      <xdr:rowOff>152400</xdr:rowOff>
    </xdr:from>
    <xdr:to>
      <xdr:col>9</xdr:col>
      <xdr:colOff>0</xdr:colOff>
      <xdr:row>2</xdr:row>
      <xdr:rowOff>114300</xdr:rowOff>
    </xdr:to>
    <xdr:pic>
      <xdr:nvPicPr>
        <xdr:cNvPr id="1" name="ALogo"/>
        <xdr:cNvPicPr preferRelativeResize="1">
          <a:picLocks noChangeAspect="1"/>
        </xdr:cNvPicPr>
      </xdr:nvPicPr>
      <xdr:blipFill>
        <a:blip r:embed="rId1"/>
        <a:stretch>
          <a:fillRect/>
        </a:stretch>
      </xdr:blipFill>
      <xdr:spPr>
        <a:xfrm>
          <a:off x="7181850" y="152400"/>
          <a:ext cx="17335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314325</xdr:colOff>
      <xdr:row>1</xdr:row>
      <xdr:rowOff>0</xdr:rowOff>
    </xdr:from>
    <xdr:to>
      <xdr:col>11</xdr:col>
      <xdr:colOff>38100</xdr:colOff>
      <xdr:row>2</xdr:row>
      <xdr:rowOff>142875</xdr:rowOff>
    </xdr:to>
    <xdr:pic>
      <xdr:nvPicPr>
        <xdr:cNvPr id="1" name="ALogo"/>
        <xdr:cNvPicPr preferRelativeResize="1">
          <a:picLocks noChangeAspect="1"/>
        </xdr:cNvPicPr>
      </xdr:nvPicPr>
      <xdr:blipFill>
        <a:blip r:embed="rId1"/>
        <a:stretch>
          <a:fillRect/>
        </a:stretch>
      </xdr:blipFill>
      <xdr:spPr>
        <a:xfrm>
          <a:off x="6305550" y="180975"/>
          <a:ext cx="17049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0</xdr:row>
      <xdr:rowOff>0</xdr:rowOff>
    </xdr:from>
    <xdr:to>
      <xdr:col>9</xdr:col>
      <xdr:colOff>19050</xdr:colOff>
      <xdr:row>3</xdr:row>
      <xdr:rowOff>0</xdr:rowOff>
    </xdr:to>
    <xdr:pic>
      <xdr:nvPicPr>
        <xdr:cNvPr id="1" name="ALogo" descr="haufelogo_neu"/>
        <xdr:cNvPicPr preferRelativeResize="1">
          <a:picLocks noChangeAspect="1"/>
        </xdr:cNvPicPr>
      </xdr:nvPicPr>
      <xdr:blipFill>
        <a:blip r:embed="rId1"/>
        <a:stretch>
          <a:fillRect/>
        </a:stretch>
      </xdr:blipFill>
      <xdr:spPr>
        <a:xfrm>
          <a:off x="5048250" y="0"/>
          <a:ext cx="4181475"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0</xdr:rowOff>
    </xdr:from>
    <xdr:to>
      <xdr:col>9</xdr:col>
      <xdr:colOff>0</xdr:colOff>
      <xdr:row>3</xdr:row>
      <xdr:rowOff>0</xdr:rowOff>
    </xdr:to>
    <xdr:pic>
      <xdr:nvPicPr>
        <xdr:cNvPr id="1" name="ALogo" descr="haufelogo_neu"/>
        <xdr:cNvPicPr preferRelativeResize="1">
          <a:picLocks noChangeAspect="1"/>
        </xdr:cNvPicPr>
      </xdr:nvPicPr>
      <xdr:blipFill>
        <a:blip r:embed="rId1"/>
        <a:stretch>
          <a:fillRect/>
        </a:stretch>
      </xdr:blipFill>
      <xdr:spPr>
        <a:xfrm>
          <a:off x="5029200" y="0"/>
          <a:ext cx="4181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Blattschutz_ein_a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TART"/>
  <dimension ref="B1:O23"/>
  <sheetViews>
    <sheetView showGridLines="0" showRowColHeaders="0" tabSelected="1" zoomScalePageLayoutView="0" workbookViewId="0" topLeftCell="B1">
      <selection activeCell="C16" sqref="C16:E16"/>
    </sheetView>
  </sheetViews>
  <sheetFormatPr defaultColWidth="10.00390625" defaultRowHeight="12.75"/>
  <cols>
    <col min="1" max="1" width="5.50390625" style="1" hidden="1" customWidth="1"/>
    <col min="2" max="2" width="1.12109375" style="2" customWidth="1"/>
    <col min="3" max="4" width="10.00390625" style="1" customWidth="1"/>
    <col min="5" max="5" width="16.25390625" style="1" customWidth="1"/>
    <col min="6" max="6" width="10.00390625" style="1" customWidth="1"/>
    <col min="7" max="7" width="14.75390625" style="1" customWidth="1"/>
    <col min="8" max="8" width="11.00390625" style="1" customWidth="1"/>
    <col min="9" max="9" width="14.75390625" style="1" customWidth="1"/>
    <col min="10" max="11" width="10.00390625" style="1" customWidth="1"/>
    <col min="12" max="12" width="0.74609375" style="1" customWidth="1"/>
    <col min="13" max="16384" width="10.00390625" style="1" customWidth="1"/>
  </cols>
  <sheetData>
    <row r="1" spans="2:11" ht="12.75" customHeight="1">
      <c r="B1" s="334" t="s">
        <v>66</v>
      </c>
      <c r="C1" s="335"/>
      <c r="D1" s="335"/>
      <c r="E1" s="335"/>
      <c r="F1" s="335"/>
      <c r="G1" s="335"/>
      <c r="H1" s="335"/>
      <c r="I1" s="335"/>
      <c r="J1" s="335"/>
      <c r="K1" s="335"/>
    </row>
    <row r="2" spans="2:11" ht="12.75" customHeight="1">
      <c r="B2" s="335"/>
      <c r="C2" s="335"/>
      <c r="D2" s="335"/>
      <c r="E2" s="335"/>
      <c r="F2" s="335"/>
      <c r="G2" s="335"/>
      <c r="H2" s="335"/>
      <c r="I2" s="335"/>
      <c r="J2" s="335"/>
      <c r="K2" s="335"/>
    </row>
    <row r="3" spans="2:11" ht="12.75" customHeight="1">
      <c r="B3" s="335"/>
      <c r="C3" s="335"/>
      <c r="D3" s="335"/>
      <c r="E3" s="335"/>
      <c r="F3" s="335"/>
      <c r="G3" s="335"/>
      <c r="H3" s="335"/>
      <c r="I3" s="335"/>
      <c r="J3" s="335"/>
      <c r="K3" s="335"/>
    </row>
    <row r="4" spans="2:11" ht="8.25" customHeight="1">
      <c r="B4" s="336"/>
      <c r="C4" s="336"/>
      <c r="D4" s="336"/>
      <c r="E4" s="336"/>
      <c r="F4" s="336"/>
      <c r="G4" s="336"/>
      <c r="H4" s="336"/>
      <c r="I4" s="336"/>
      <c r="J4" s="336"/>
      <c r="K4" s="336"/>
    </row>
    <row r="5" spans="3:13" ht="5.25" customHeight="1">
      <c r="C5" s="2"/>
      <c r="D5" s="2"/>
      <c r="E5" s="2"/>
      <c r="F5" s="2"/>
      <c r="G5" s="2"/>
      <c r="H5" s="2"/>
      <c r="I5" s="2"/>
      <c r="J5" s="2"/>
      <c r="K5" s="2"/>
      <c r="M5" s="24"/>
    </row>
    <row r="6" spans="3:11" ht="12" customHeight="1">
      <c r="C6" s="3"/>
      <c r="D6" s="3"/>
      <c r="E6" s="3"/>
      <c r="F6" s="3"/>
      <c r="G6" s="3"/>
      <c r="H6" s="3"/>
      <c r="I6" s="3"/>
      <c r="J6" s="3"/>
      <c r="K6" s="3"/>
    </row>
    <row r="7" spans="2:11" ht="15">
      <c r="B7" s="4"/>
      <c r="C7" s="5" t="str">
        <f>B1</f>
        <v>Stundensatzberechnung</v>
      </c>
      <c r="D7" s="3"/>
      <c r="E7" s="3"/>
      <c r="F7" s="3"/>
      <c r="G7" s="3"/>
      <c r="H7" s="3"/>
      <c r="I7" s="3"/>
      <c r="J7" s="3"/>
      <c r="K7" s="3"/>
    </row>
    <row r="8" spans="2:11" ht="22.5" customHeight="1">
      <c r="B8" s="4"/>
      <c r="C8" s="67"/>
      <c r="D8" s="5"/>
      <c r="E8" s="5"/>
      <c r="F8" s="5"/>
      <c r="G8" s="5"/>
      <c r="H8" s="5"/>
      <c r="I8" s="5"/>
      <c r="J8" s="5"/>
      <c r="K8" s="5"/>
    </row>
    <row r="9" spans="2:11" ht="8.25" customHeight="1">
      <c r="B9" s="6"/>
      <c r="C9" s="7"/>
      <c r="D9" s="7"/>
      <c r="E9" s="7"/>
      <c r="F9" s="7"/>
      <c r="G9" s="7"/>
      <c r="H9" s="7"/>
      <c r="I9" s="7"/>
      <c r="J9" s="7"/>
      <c r="K9" s="7"/>
    </row>
    <row r="10" spans="2:15" ht="75" customHeight="1">
      <c r="B10" s="8"/>
      <c r="C10" s="337" t="s">
        <v>65</v>
      </c>
      <c r="D10" s="338"/>
      <c r="E10" s="338"/>
      <c r="F10" s="338"/>
      <c r="G10" s="338"/>
      <c r="H10" s="338"/>
      <c r="I10" s="338"/>
      <c r="J10" s="338"/>
      <c r="K10" s="338"/>
      <c r="N10"/>
      <c r="O10" s="68"/>
    </row>
    <row r="11" spans="3:11" ht="20.25" customHeight="1">
      <c r="C11" s="339" t="s">
        <v>54</v>
      </c>
      <c r="D11" s="339"/>
      <c r="E11" s="339"/>
      <c r="F11" s="3"/>
      <c r="G11" s="339" t="s">
        <v>187</v>
      </c>
      <c r="H11" s="340"/>
      <c r="I11" s="3"/>
      <c r="J11" s="3"/>
      <c r="K11" s="3"/>
    </row>
    <row r="12" spans="2:11" s="9" customFormat="1" ht="20.25" customHeight="1">
      <c r="B12" s="10"/>
      <c r="C12" s="339" t="s">
        <v>185</v>
      </c>
      <c r="D12" s="339"/>
      <c r="E12" s="339"/>
      <c r="F12" s="11"/>
      <c r="G12" s="339" t="s">
        <v>188</v>
      </c>
      <c r="H12" s="340"/>
      <c r="I12" s="11"/>
      <c r="J12" s="340"/>
      <c r="K12" s="340"/>
    </row>
    <row r="13" spans="2:11" s="9" customFormat="1" ht="20.25" customHeight="1">
      <c r="B13" s="10"/>
      <c r="C13" s="339" t="s">
        <v>186</v>
      </c>
      <c r="D13" s="339"/>
      <c r="E13" s="339"/>
      <c r="F13" s="11"/>
      <c r="G13" s="339" t="s">
        <v>189</v>
      </c>
      <c r="H13" s="340"/>
      <c r="I13" s="11"/>
      <c r="J13" s="340"/>
      <c r="K13" s="340"/>
    </row>
    <row r="14" spans="2:11" s="9" customFormat="1" ht="20.25" customHeight="1">
      <c r="B14" s="10"/>
      <c r="C14" s="339"/>
      <c r="D14" s="341"/>
      <c r="E14" s="341"/>
      <c r="F14" s="11"/>
      <c r="G14" s="339"/>
      <c r="H14" s="341"/>
      <c r="I14" s="11"/>
      <c r="J14" s="12"/>
      <c r="K14" s="13"/>
    </row>
    <row r="15" spans="2:11" s="9" customFormat="1" ht="20.25" customHeight="1">
      <c r="B15" s="14"/>
      <c r="C15" s="339"/>
      <c r="D15" s="339"/>
      <c r="E15" s="339"/>
      <c r="F15" s="15"/>
      <c r="G15" s="339"/>
      <c r="H15" s="341"/>
      <c r="I15" s="12"/>
      <c r="J15" s="12"/>
      <c r="K15" s="13"/>
    </row>
    <row r="16" spans="2:11" ht="20.25" customHeight="1">
      <c r="B16" s="16"/>
      <c r="C16" s="339"/>
      <c r="D16" s="339"/>
      <c r="E16" s="339"/>
      <c r="F16" s="15"/>
      <c r="G16" s="339"/>
      <c r="H16" s="340"/>
      <c r="I16" s="12"/>
      <c r="J16" s="12"/>
      <c r="K16" s="13"/>
    </row>
    <row r="17" spans="3:11" ht="20.25" customHeight="1">
      <c r="C17" s="339"/>
      <c r="D17" s="339"/>
      <c r="E17" s="339"/>
      <c r="F17" s="15"/>
      <c r="G17" s="340"/>
      <c r="H17" s="340"/>
      <c r="I17" s="12"/>
      <c r="J17" s="12"/>
      <c r="K17" s="13"/>
    </row>
    <row r="18" spans="3:11" ht="20.25" customHeight="1">
      <c r="C18" s="339"/>
      <c r="D18" s="339"/>
      <c r="E18" s="339"/>
      <c r="F18" s="15"/>
      <c r="G18" s="340"/>
      <c r="H18" s="340"/>
      <c r="I18" s="12"/>
      <c r="J18" s="12"/>
      <c r="K18" s="13"/>
    </row>
    <row r="19" spans="3:11" ht="20.25" customHeight="1">
      <c r="C19" s="344"/>
      <c r="D19" s="344"/>
      <c r="E19" s="344"/>
      <c r="F19" s="15"/>
      <c r="G19" s="345"/>
      <c r="H19" s="345"/>
      <c r="I19" s="12"/>
      <c r="J19" s="12"/>
      <c r="K19" s="13"/>
    </row>
    <row r="20" spans="3:11" ht="20.25" customHeight="1">
      <c r="C20" s="339"/>
      <c r="D20" s="339"/>
      <c r="E20" s="339"/>
      <c r="F20" s="15"/>
      <c r="G20" s="340"/>
      <c r="H20" s="340"/>
      <c r="I20" s="12"/>
      <c r="J20" s="12"/>
      <c r="K20" s="13"/>
    </row>
    <row r="21" spans="3:11" ht="20.25" customHeight="1" thickBot="1">
      <c r="C21" s="343"/>
      <c r="D21" s="343"/>
      <c r="E21" s="343"/>
      <c r="F21" s="17"/>
      <c r="G21" s="343"/>
      <c r="H21" s="343"/>
      <c r="I21" s="17"/>
      <c r="J21" s="17"/>
      <c r="K21" s="17"/>
    </row>
    <row r="22" ht="4.5" customHeight="1"/>
    <row r="23" spans="8:11" ht="15.75" customHeight="1">
      <c r="H23" s="342" t="s">
        <v>10</v>
      </c>
      <c r="I23" s="342"/>
      <c r="J23" s="342"/>
      <c r="K23" s="342"/>
    </row>
  </sheetData>
  <sheetProtection sheet="1"/>
  <mergeCells count="27">
    <mergeCell ref="H23:K23"/>
    <mergeCell ref="C21:E21"/>
    <mergeCell ref="C19:E19"/>
    <mergeCell ref="G19:H19"/>
    <mergeCell ref="G21:H21"/>
    <mergeCell ref="G20:H20"/>
    <mergeCell ref="C20:E20"/>
    <mergeCell ref="C14:E14"/>
    <mergeCell ref="G17:H17"/>
    <mergeCell ref="G15:H15"/>
    <mergeCell ref="C18:E18"/>
    <mergeCell ref="G14:H14"/>
    <mergeCell ref="G16:H16"/>
    <mergeCell ref="G18:H18"/>
    <mergeCell ref="C15:E15"/>
    <mergeCell ref="C16:E16"/>
    <mergeCell ref="C17:E17"/>
    <mergeCell ref="B1:K4"/>
    <mergeCell ref="C10:K10"/>
    <mergeCell ref="C12:E12"/>
    <mergeCell ref="C13:E13"/>
    <mergeCell ref="J12:K12"/>
    <mergeCell ref="J13:K13"/>
    <mergeCell ref="G11:H11"/>
    <mergeCell ref="G12:H12"/>
    <mergeCell ref="G13:H13"/>
    <mergeCell ref="C11:E11"/>
  </mergeCells>
  <hyperlinks>
    <hyperlink ref="C11" location="'Hilfe'!A1" tooltip="Hilfe" display="» Hilfe"/>
    <hyperlink ref="C12" location="'Unternehmensdaten'!A1" tooltip="Unternehmensdaten" display="» Unternehmensdaten"/>
    <hyperlink ref="C13" location="'Produktivität'!A1" tooltip="Produktivität" display="» Produktivität"/>
    <hyperlink ref="G11" location="'Mitarbeiter'!A1" tooltip="Mitarbeiter" display="» Mitarbeiter"/>
    <hyperlink ref="G12" location="'Kostenplanung'!A1" tooltip="Kostenplanung" display="» Kostenplanung"/>
    <hyperlink ref="G13" location="'Stundensatz'!A1" tooltip="Stundensatz" display="» Stundensatz"/>
  </hyperlinks>
  <printOptions/>
  <pageMargins left="0.787401575" right="0.787401575" top="0.58" bottom="0.67" header="0.35" footer="0.37"/>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DRUCK"/>
  <dimension ref="A1:E6"/>
  <sheetViews>
    <sheetView zoomScalePageLayoutView="0" workbookViewId="0" topLeftCell="A1">
      <selection activeCell="A5" sqref="A5"/>
    </sheetView>
  </sheetViews>
  <sheetFormatPr defaultColWidth="0" defaultRowHeight="12.75"/>
  <cols>
    <col min="1" max="255" width="11.00390625" style="0" customWidth="1"/>
    <col min="256" max="16384" width="0" style="0" hidden="1" customWidth="1"/>
  </cols>
  <sheetData>
    <row r="1" spans="1:5" ht="13.5">
      <c r="A1" s="64" t="b">
        <v>0</v>
      </c>
      <c r="B1" t="s">
        <v>63</v>
      </c>
      <c r="C1" t="b">
        <v>0</v>
      </c>
      <c r="D1" t="b">
        <v>0</v>
      </c>
      <c r="E1" t="b">
        <v>0</v>
      </c>
    </row>
    <row r="2" spans="1:5" ht="13.5">
      <c r="A2" s="64" t="b">
        <v>0</v>
      </c>
      <c r="B2" t="s">
        <v>63</v>
      </c>
      <c r="C2" t="b">
        <v>0</v>
      </c>
      <c r="D2" t="b">
        <v>0</v>
      </c>
      <c r="E2" t="b">
        <v>0</v>
      </c>
    </row>
    <row r="3" spans="1:5" ht="13.5">
      <c r="A3" s="64" t="b">
        <v>0</v>
      </c>
      <c r="B3" t="s">
        <v>63</v>
      </c>
      <c r="C3" t="b">
        <v>0</v>
      </c>
      <c r="D3" t="b">
        <v>0</v>
      </c>
      <c r="E3" t="b">
        <v>0</v>
      </c>
    </row>
    <row r="4" spans="1:5" ht="13.5">
      <c r="A4" s="64" t="b">
        <v>0</v>
      </c>
      <c r="B4" t="s">
        <v>63</v>
      </c>
      <c r="C4" t="b">
        <v>0</v>
      </c>
      <c r="D4" t="b">
        <v>0</v>
      </c>
      <c r="E4" t="b">
        <v>0</v>
      </c>
    </row>
    <row r="5" spans="1:5" ht="13.5">
      <c r="A5" s="64" t="b">
        <v>0</v>
      </c>
      <c r="B5" t="s">
        <v>63</v>
      </c>
      <c r="C5" t="b">
        <v>0</v>
      </c>
      <c r="D5" t="b">
        <v>0</v>
      </c>
      <c r="E5" t="b">
        <v>0</v>
      </c>
    </row>
    <row r="6" spans="1:5" ht="13.5">
      <c r="A6" s="64" t="b">
        <v>0</v>
      </c>
      <c r="B6" t="s">
        <v>63</v>
      </c>
      <c r="C6" t="b">
        <v>0</v>
      </c>
      <c r="D6" t="b">
        <v>0</v>
      </c>
      <c r="E6" t="b">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VERLAUF"/>
  <dimension ref="A1:B1"/>
  <sheetViews>
    <sheetView zoomScale="85" zoomScaleNormal="85" zoomScalePageLayoutView="0" workbookViewId="0" topLeftCell="IG1">
      <selection activeCell="IV1" sqref="IV1:IV16384"/>
    </sheetView>
  </sheetViews>
  <sheetFormatPr defaultColWidth="0" defaultRowHeight="12.75"/>
  <cols>
    <col min="1" max="255" width="11.00390625" style="0" customWidth="1"/>
    <col min="256" max="16384" width="0" style="0" hidden="1" customWidth="1"/>
  </cols>
  <sheetData>
    <row r="1" spans="1:2" ht="13.5">
      <c r="A1" t="s">
        <v>190</v>
      </c>
      <c r="B1">
        <v>26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ICONS"/>
  <dimension ref="A1:A1"/>
  <sheetViews>
    <sheetView zoomScale="85" zoomScaleNormal="85" zoomScalePageLayoutView="0" workbookViewId="0" topLeftCell="A1">
      <selection activeCell="A5" sqref="A5"/>
    </sheetView>
  </sheetViews>
  <sheetFormatPr defaultColWidth="0" defaultRowHeight="12.75"/>
  <cols>
    <col min="1" max="1" width="0.12890625" style="18" customWidth="1"/>
    <col min="2" max="255" width="10.00390625" style="18" customWidth="1"/>
    <col min="256" max="16384" width="0" style="18" hidden="1" customWidth="1"/>
  </cols>
  <sheetData>
    <row r="2" ht="12.75"/>
    <row r="3" ht="12.75"/>
    <row r="5" ht="12.75"/>
    <row r="6" ht="12.75"/>
    <row r="7" ht="12.75"/>
    <row r="8" ht="12.75"/>
    <row r="9" ht="12.75"/>
    <row r="10" ht="12.75"/>
    <row r="11" ht="12.75"/>
    <row r="12" ht="12.75"/>
    <row r="13" ht="12.75"/>
    <row r="14"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ILFE"/>
  <dimension ref="B1:R125"/>
  <sheetViews>
    <sheetView showGridLines="0" showRowColHeaders="0" zoomScalePageLayoutView="0" workbookViewId="0" topLeftCell="B1">
      <selection activeCell="D97" sqref="D97"/>
    </sheetView>
  </sheetViews>
  <sheetFormatPr defaultColWidth="10.00390625" defaultRowHeight="12.75"/>
  <cols>
    <col min="1" max="1" width="0" style="40" hidden="1" customWidth="1"/>
    <col min="2" max="2" width="1.12109375" style="40" customWidth="1"/>
    <col min="3" max="3" width="2.00390625" style="40" customWidth="1"/>
    <col min="4" max="4" width="10.00390625" style="40" customWidth="1"/>
    <col min="5" max="5" width="11.75390625" style="40" customWidth="1"/>
    <col min="6" max="9" width="10.00390625" style="40" customWidth="1"/>
    <col min="10" max="10" width="19.25390625" style="40" customWidth="1"/>
    <col min="11" max="14" width="10.00390625" style="40" customWidth="1"/>
    <col min="15" max="15" width="14.125" style="40" customWidth="1"/>
    <col min="16" max="16" width="2.00390625" style="43" customWidth="1"/>
    <col min="17" max="16384" width="10.00390625" style="40" customWidth="1"/>
  </cols>
  <sheetData>
    <row r="1" spans="2:15" ht="14.25">
      <c r="B1" s="216"/>
      <c r="C1" s="347" t="s">
        <v>12</v>
      </c>
      <c r="D1" s="347"/>
      <c r="E1" s="347"/>
      <c r="F1" s="347"/>
      <c r="G1" s="347"/>
      <c r="H1" s="347"/>
      <c r="I1" s="347"/>
      <c r="J1" s="347"/>
      <c r="K1" s="347"/>
      <c r="L1" s="347"/>
      <c r="M1" s="39"/>
      <c r="N1" s="39"/>
      <c r="O1" s="39"/>
    </row>
    <row r="2" spans="2:15" ht="14.25">
      <c r="B2" s="216"/>
      <c r="C2" s="347"/>
      <c r="D2" s="347"/>
      <c r="E2" s="347"/>
      <c r="F2" s="347"/>
      <c r="G2" s="347"/>
      <c r="H2" s="347"/>
      <c r="I2" s="347"/>
      <c r="J2" s="347"/>
      <c r="K2" s="347"/>
      <c r="L2" s="347"/>
      <c r="M2" s="39"/>
      <c r="N2" s="39"/>
      <c r="O2" s="39"/>
    </row>
    <row r="3" spans="2:16" ht="18.75" customHeight="1">
      <c r="B3" s="216"/>
      <c r="C3" s="348"/>
      <c r="D3" s="348"/>
      <c r="E3" s="348"/>
      <c r="F3" s="348"/>
      <c r="G3" s="348"/>
      <c r="H3" s="348"/>
      <c r="I3" s="348"/>
      <c r="J3" s="348"/>
      <c r="K3" s="348"/>
      <c r="L3" s="348"/>
      <c r="M3" s="41"/>
      <c r="N3" s="41"/>
      <c r="O3" s="41"/>
      <c r="P3" s="63"/>
    </row>
    <row r="4" ht="9.75" customHeight="1"/>
    <row r="5" spans="3:17" ht="14.25" customHeight="1">
      <c r="C5" s="42"/>
      <c r="D5" s="42"/>
      <c r="E5" s="42"/>
      <c r="F5" s="42"/>
      <c r="G5" s="42"/>
      <c r="H5" s="42"/>
      <c r="I5" s="42"/>
      <c r="J5" s="42"/>
      <c r="K5" s="42"/>
      <c r="L5" s="42"/>
      <c r="M5" s="42"/>
      <c r="N5" s="42"/>
      <c r="O5" s="42"/>
      <c r="Q5" s="43"/>
    </row>
    <row r="6" spans="3:17" ht="14.25" customHeight="1">
      <c r="C6" s="42"/>
      <c r="D6" s="44" t="s">
        <v>13</v>
      </c>
      <c r="E6" s="44"/>
      <c r="F6" s="42"/>
      <c r="G6" s="42"/>
      <c r="H6" s="42"/>
      <c r="I6" s="42"/>
      <c r="J6" s="42"/>
      <c r="K6" s="42"/>
      <c r="L6" s="42"/>
      <c r="M6" s="65" t="s">
        <v>64</v>
      </c>
      <c r="N6" s="44"/>
      <c r="O6" s="42"/>
      <c r="Q6" s="43"/>
    </row>
    <row r="7" spans="3:17" ht="14.25" customHeight="1">
      <c r="C7" s="42"/>
      <c r="D7" s="44" t="s">
        <v>0</v>
      </c>
      <c r="E7" s="44"/>
      <c r="F7" s="42"/>
      <c r="G7" s="42"/>
      <c r="H7" s="42"/>
      <c r="I7" s="42"/>
      <c r="J7" s="42"/>
      <c r="K7" s="42"/>
      <c r="L7" s="42"/>
      <c r="M7" s="42"/>
      <c r="N7" s="42"/>
      <c r="O7" s="42"/>
      <c r="Q7" s="43"/>
    </row>
    <row r="8" spans="3:17" ht="14.25" customHeight="1" thickBot="1">
      <c r="C8" s="96"/>
      <c r="D8" s="96"/>
      <c r="E8" s="96"/>
      <c r="F8" s="96"/>
      <c r="G8" s="96"/>
      <c r="H8" s="96"/>
      <c r="I8" s="96"/>
      <c r="J8" s="96"/>
      <c r="K8" s="96"/>
      <c r="L8" s="96"/>
      <c r="M8" s="96"/>
      <c r="N8" s="96"/>
      <c r="O8" s="96"/>
      <c r="Q8" s="43"/>
    </row>
    <row r="9" spans="3:15" ht="14.25" customHeight="1" thickTop="1">
      <c r="C9" s="42"/>
      <c r="D9" s="42"/>
      <c r="E9" s="42"/>
      <c r="F9" s="42"/>
      <c r="G9" s="42"/>
      <c r="H9" s="42"/>
      <c r="I9" s="42"/>
      <c r="J9" s="42"/>
      <c r="K9" s="42"/>
      <c r="L9" s="42"/>
      <c r="M9" s="42"/>
      <c r="N9" s="42"/>
      <c r="O9" s="42"/>
    </row>
    <row r="10" spans="3:15" ht="14.25" customHeight="1">
      <c r="C10" s="42"/>
      <c r="D10" s="45" t="s">
        <v>15</v>
      </c>
      <c r="E10" s="42"/>
      <c r="F10" s="42"/>
      <c r="G10" s="42"/>
      <c r="H10" s="42"/>
      <c r="I10" s="42"/>
      <c r="J10" s="42"/>
      <c r="K10" s="42"/>
      <c r="L10" s="42"/>
      <c r="M10" s="42"/>
      <c r="N10" s="42"/>
      <c r="O10" s="42"/>
    </row>
    <row r="11" spans="3:15" ht="14.25" customHeight="1">
      <c r="C11" s="45"/>
      <c r="D11" s="45"/>
      <c r="E11" s="42"/>
      <c r="F11" s="42"/>
      <c r="G11" s="42"/>
      <c r="H11" s="42"/>
      <c r="I11" s="42"/>
      <c r="J11" s="42"/>
      <c r="K11" s="42"/>
      <c r="L11" s="42"/>
      <c r="M11" s="42"/>
      <c r="N11" s="42"/>
      <c r="O11" s="42"/>
    </row>
    <row r="12" spans="3:15" ht="77.25" customHeight="1">
      <c r="C12" s="42"/>
      <c r="D12" s="351"/>
      <c r="E12" s="351"/>
      <c r="F12" s="351"/>
      <c r="G12" s="351"/>
      <c r="H12" s="351"/>
      <c r="I12" s="351"/>
      <c r="J12" s="351"/>
      <c r="K12" s="351"/>
      <c r="L12" s="351"/>
      <c r="M12" s="351"/>
      <c r="N12" s="351"/>
      <c r="O12" s="351"/>
    </row>
    <row r="13" spans="3:15" ht="14.25" customHeight="1">
      <c r="C13" s="42"/>
      <c r="D13" s="351"/>
      <c r="E13" s="351"/>
      <c r="F13" s="351"/>
      <c r="G13" s="351"/>
      <c r="H13" s="351"/>
      <c r="I13" s="351"/>
      <c r="J13" s="351"/>
      <c r="K13" s="351"/>
      <c r="L13" s="351"/>
      <c r="M13" s="351"/>
      <c r="N13" s="351"/>
      <c r="O13" s="351"/>
    </row>
    <row r="14" spans="3:15" ht="14.25" customHeight="1">
      <c r="C14" s="42"/>
      <c r="D14" s="351"/>
      <c r="E14" s="351"/>
      <c r="F14" s="351"/>
      <c r="G14" s="351"/>
      <c r="H14" s="351"/>
      <c r="I14" s="351"/>
      <c r="J14" s="351"/>
      <c r="K14" s="351"/>
      <c r="L14" s="351"/>
      <c r="M14" s="351"/>
      <c r="N14" s="351"/>
      <c r="O14" s="351"/>
    </row>
    <row r="15" spans="3:15" ht="14.25" customHeight="1">
      <c r="C15" s="42"/>
      <c r="D15" s="351"/>
      <c r="E15" s="351"/>
      <c r="F15" s="351"/>
      <c r="G15" s="351"/>
      <c r="H15" s="351"/>
      <c r="I15" s="351"/>
      <c r="J15" s="351"/>
      <c r="K15" s="351"/>
      <c r="L15" s="351"/>
      <c r="M15" s="351"/>
      <c r="N15" s="351"/>
      <c r="O15" s="351"/>
    </row>
    <row r="16" spans="3:15" ht="14.25" customHeight="1">
      <c r="C16" s="42"/>
      <c r="D16" s="351"/>
      <c r="E16" s="351"/>
      <c r="F16" s="351"/>
      <c r="G16" s="351"/>
      <c r="H16" s="351"/>
      <c r="I16" s="351"/>
      <c r="J16" s="351"/>
      <c r="K16" s="351"/>
      <c r="L16" s="351"/>
      <c r="M16" s="351"/>
      <c r="N16" s="351"/>
      <c r="O16" s="351"/>
    </row>
    <row r="17" spans="3:15" ht="14.25" customHeight="1">
      <c r="C17" s="42"/>
      <c r="D17" s="351"/>
      <c r="E17" s="351"/>
      <c r="F17" s="351"/>
      <c r="G17" s="351"/>
      <c r="H17" s="351"/>
      <c r="I17" s="351"/>
      <c r="J17" s="351"/>
      <c r="K17" s="351"/>
      <c r="L17" s="351"/>
      <c r="M17" s="351"/>
      <c r="N17" s="351"/>
      <c r="O17" s="351"/>
    </row>
    <row r="18" spans="3:15" ht="14.25" customHeight="1">
      <c r="C18" s="42"/>
      <c r="D18" s="351"/>
      <c r="E18" s="351"/>
      <c r="F18" s="351"/>
      <c r="G18" s="351"/>
      <c r="H18" s="351"/>
      <c r="I18" s="351"/>
      <c r="J18" s="351"/>
      <c r="K18" s="351"/>
      <c r="L18" s="351"/>
      <c r="M18" s="351"/>
      <c r="N18" s="351"/>
      <c r="O18" s="351"/>
    </row>
    <row r="19" spans="3:15" ht="14.25" customHeight="1">
      <c r="C19" s="42"/>
      <c r="D19" s="351"/>
      <c r="E19" s="351"/>
      <c r="F19" s="351"/>
      <c r="G19" s="351"/>
      <c r="H19" s="351"/>
      <c r="I19" s="351"/>
      <c r="J19" s="351"/>
      <c r="K19" s="351"/>
      <c r="L19" s="351"/>
      <c r="M19" s="351"/>
      <c r="N19" s="351"/>
      <c r="O19" s="351"/>
    </row>
    <row r="20" spans="3:15" ht="14.25" customHeight="1">
      <c r="C20" s="42"/>
      <c r="D20" s="351"/>
      <c r="E20" s="351"/>
      <c r="F20" s="351"/>
      <c r="G20" s="351"/>
      <c r="H20" s="351"/>
      <c r="I20" s="351"/>
      <c r="J20" s="351"/>
      <c r="K20" s="351"/>
      <c r="L20" s="351"/>
      <c r="M20" s="351"/>
      <c r="N20" s="351"/>
      <c r="O20" s="351"/>
    </row>
    <row r="21" spans="3:15" ht="42" customHeight="1">
      <c r="C21" s="42"/>
      <c r="D21" s="351"/>
      <c r="E21" s="351"/>
      <c r="F21" s="351"/>
      <c r="G21" s="351"/>
      <c r="H21" s="351"/>
      <c r="I21" s="351"/>
      <c r="J21" s="351"/>
      <c r="K21" s="351"/>
      <c r="L21" s="351"/>
      <c r="M21" s="351"/>
      <c r="N21" s="351"/>
      <c r="O21" s="351"/>
    </row>
    <row r="22" spans="3:15" ht="14.25" customHeight="1">
      <c r="C22" s="42"/>
      <c r="D22" s="351"/>
      <c r="E22" s="351"/>
      <c r="F22" s="351"/>
      <c r="G22" s="351"/>
      <c r="H22" s="351"/>
      <c r="I22" s="351"/>
      <c r="J22" s="351"/>
      <c r="K22" s="351"/>
      <c r="L22" s="351"/>
      <c r="M22" s="351"/>
      <c r="N22" s="351"/>
      <c r="O22" s="351"/>
    </row>
    <row r="23" ht="7.5" customHeight="1"/>
    <row r="24" spans="3:15" ht="13.5">
      <c r="C24" s="46"/>
      <c r="D24" s="46"/>
      <c r="E24" s="46"/>
      <c r="F24" s="42"/>
      <c r="G24" s="42"/>
      <c r="H24" s="42"/>
      <c r="I24" s="42"/>
      <c r="J24" s="42"/>
      <c r="K24" s="42"/>
      <c r="L24" s="42"/>
      <c r="M24" s="42"/>
      <c r="N24" s="42"/>
      <c r="O24" s="42"/>
    </row>
    <row r="25" spans="3:15" ht="15">
      <c r="C25" s="45"/>
      <c r="D25" s="45" t="s">
        <v>1</v>
      </c>
      <c r="E25" s="46"/>
      <c r="F25" s="42"/>
      <c r="G25" s="42"/>
      <c r="H25" s="42"/>
      <c r="I25" s="42"/>
      <c r="J25" s="42"/>
      <c r="K25" s="42"/>
      <c r="L25" s="42"/>
      <c r="M25" s="65" t="s">
        <v>64</v>
      </c>
      <c r="N25" s="47"/>
      <c r="O25" s="42"/>
    </row>
    <row r="26" spans="3:15" ht="13.5">
      <c r="C26" s="42"/>
      <c r="D26" s="42"/>
      <c r="E26" s="42"/>
      <c r="F26" s="42"/>
      <c r="G26" s="42"/>
      <c r="H26" s="42"/>
      <c r="I26" s="42"/>
      <c r="J26" s="42"/>
      <c r="K26" s="42"/>
      <c r="L26" s="42"/>
      <c r="M26" s="42"/>
      <c r="N26" s="42"/>
      <c r="O26" s="42"/>
    </row>
    <row r="27" spans="3:15" ht="9.75" customHeight="1">
      <c r="C27" s="42"/>
      <c r="D27" s="352" t="s">
        <v>55</v>
      </c>
      <c r="E27" s="352"/>
      <c r="F27" s="352"/>
      <c r="G27" s="352"/>
      <c r="H27" s="352"/>
      <c r="I27" s="352"/>
      <c r="J27" s="352"/>
      <c r="K27" s="352"/>
      <c r="L27" s="352"/>
      <c r="M27" s="352"/>
      <c r="N27" s="352"/>
      <c r="O27" s="352"/>
    </row>
    <row r="28" spans="3:15" ht="13.5">
      <c r="C28" s="42"/>
      <c r="D28" s="352"/>
      <c r="E28" s="352"/>
      <c r="F28" s="352"/>
      <c r="G28" s="352"/>
      <c r="H28" s="352"/>
      <c r="I28" s="352"/>
      <c r="J28" s="352"/>
      <c r="K28" s="352"/>
      <c r="L28" s="352"/>
      <c r="M28" s="352"/>
      <c r="N28" s="352"/>
      <c r="O28" s="352"/>
    </row>
    <row r="29" spans="3:15" ht="30" customHeight="1">
      <c r="C29" s="48"/>
      <c r="D29" s="353"/>
      <c r="E29" s="353"/>
      <c r="F29" s="353"/>
      <c r="G29" s="353"/>
      <c r="H29" s="353"/>
      <c r="I29" s="353"/>
      <c r="J29" s="353"/>
      <c r="K29" s="353"/>
      <c r="L29" s="353"/>
      <c r="M29" s="353"/>
      <c r="N29" s="353"/>
      <c r="O29" s="353"/>
    </row>
    <row r="30" spans="3:15" ht="14.25" customHeight="1">
      <c r="C30" s="42"/>
      <c r="D30" s="42"/>
      <c r="E30" s="42"/>
      <c r="F30" s="42"/>
      <c r="G30" s="42"/>
      <c r="H30" s="42"/>
      <c r="I30" s="42"/>
      <c r="J30" s="42"/>
      <c r="K30" s="42"/>
      <c r="L30" s="42"/>
      <c r="M30" s="49"/>
      <c r="N30" s="42"/>
      <c r="O30" s="42"/>
    </row>
    <row r="31" spans="3:15" ht="15">
      <c r="C31" s="46"/>
      <c r="D31" s="45" t="s">
        <v>16</v>
      </c>
      <c r="E31" s="42"/>
      <c r="F31" s="42"/>
      <c r="G31" s="42"/>
      <c r="H31" s="42"/>
      <c r="I31" s="42"/>
      <c r="J31" s="42"/>
      <c r="K31" s="42"/>
      <c r="L31" s="42"/>
      <c r="M31" s="42"/>
      <c r="N31" s="42"/>
      <c r="O31" s="42"/>
    </row>
    <row r="32" spans="3:15" ht="19.5" customHeight="1">
      <c r="C32" s="46"/>
      <c r="D32" s="42" t="s">
        <v>37</v>
      </c>
      <c r="E32" s="42"/>
      <c r="F32" s="42"/>
      <c r="G32" s="42"/>
      <c r="H32" s="42"/>
      <c r="I32" s="42"/>
      <c r="J32" s="42"/>
      <c r="K32" s="42"/>
      <c r="L32" s="42"/>
      <c r="M32" s="42"/>
      <c r="N32" s="42"/>
      <c r="O32" s="42"/>
    </row>
    <row r="33" spans="3:15" ht="13.5">
      <c r="C33" s="46"/>
      <c r="D33" s="42" t="s">
        <v>17</v>
      </c>
      <c r="E33" s="42"/>
      <c r="F33" s="42"/>
      <c r="G33" s="42"/>
      <c r="H33" s="42"/>
      <c r="I33" s="42"/>
      <c r="J33" s="42"/>
      <c r="K33" s="42"/>
      <c r="L33" s="42"/>
      <c r="M33" s="42"/>
      <c r="N33" s="42"/>
      <c r="O33" s="42"/>
    </row>
    <row r="34" spans="3:15" ht="13.5">
      <c r="C34" s="46"/>
      <c r="D34" s="42" t="s">
        <v>18</v>
      </c>
      <c r="E34" s="42"/>
      <c r="F34" s="42"/>
      <c r="G34" s="42"/>
      <c r="H34" s="42"/>
      <c r="I34" s="42"/>
      <c r="J34" s="42"/>
      <c r="K34" s="42"/>
      <c r="L34" s="42"/>
      <c r="M34" s="42"/>
      <c r="N34" s="42"/>
      <c r="O34" s="42"/>
    </row>
    <row r="35" spans="3:15" ht="13.5">
      <c r="C35" s="46"/>
      <c r="D35" s="42" t="s">
        <v>19</v>
      </c>
      <c r="E35" s="42"/>
      <c r="F35" s="42"/>
      <c r="G35" s="42"/>
      <c r="H35" s="42"/>
      <c r="I35" s="42"/>
      <c r="J35" s="42"/>
      <c r="K35" s="42"/>
      <c r="L35" s="42"/>
      <c r="M35" s="42"/>
      <c r="N35" s="42"/>
      <c r="O35" s="42"/>
    </row>
    <row r="36" spans="3:15" ht="13.5">
      <c r="C36" s="42"/>
      <c r="D36" s="42"/>
      <c r="E36" s="42"/>
      <c r="F36" s="42"/>
      <c r="G36" s="42"/>
      <c r="H36" s="42"/>
      <c r="I36" s="42"/>
      <c r="J36" s="42"/>
      <c r="K36" s="42"/>
      <c r="L36" s="42"/>
      <c r="M36" s="42"/>
      <c r="N36" s="42"/>
      <c r="O36" s="42"/>
    </row>
    <row r="37" spans="3:15" ht="409.5" customHeight="1">
      <c r="C37" s="42"/>
      <c r="D37" s="42"/>
      <c r="E37" s="42"/>
      <c r="F37" s="42"/>
      <c r="G37" s="42"/>
      <c r="H37" s="42"/>
      <c r="I37" s="42"/>
      <c r="J37" s="42"/>
      <c r="K37" s="42"/>
      <c r="L37" s="42"/>
      <c r="M37" s="42"/>
      <c r="N37" s="42"/>
      <c r="O37" s="42"/>
    </row>
    <row r="38" spans="3:15" ht="14.25">
      <c r="C38" s="42"/>
      <c r="D38" s="42"/>
      <c r="E38" s="42"/>
      <c r="F38" s="42"/>
      <c r="G38" s="42"/>
      <c r="H38" s="42"/>
      <c r="I38" s="42"/>
      <c r="J38" s="42"/>
      <c r="K38" s="42"/>
      <c r="L38" s="42"/>
      <c r="M38" s="42"/>
      <c r="N38" s="42"/>
      <c r="O38" s="42"/>
    </row>
    <row r="39" spans="3:15" ht="14.25">
      <c r="C39" s="42"/>
      <c r="D39" s="42"/>
      <c r="E39" s="42"/>
      <c r="F39" s="42"/>
      <c r="G39" s="42"/>
      <c r="H39" s="42"/>
      <c r="I39" s="42"/>
      <c r="J39" s="42"/>
      <c r="K39" s="42"/>
      <c r="L39" s="42"/>
      <c r="M39" s="42"/>
      <c r="N39" s="42"/>
      <c r="O39" s="42"/>
    </row>
    <row r="40" spans="3:15" ht="41.25" customHeight="1">
      <c r="C40" s="42"/>
      <c r="D40" s="42" t="s">
        <v>38</v>
      </c>
      <c r="E40" s="42"/>
      <c r="F40" s="42"/>
      <c r="G40" s="42"/>
      <c r="H40" s="42"/>
      <c r="I40" s="42"/>
      <c r="J40" s="42"/>
      <c r="K40" s="42"/>
      <c r="L40" s="42"/>
      <c r="M40" s="42"/>
      <c r="N40" s="42"/>
      <c r="O40" s="42"/>
    </row>
    <row r="41" spans="3:15" ht="13.5">
      <c r="C41" s="42"/>
      <c r="D41" s="42"/>
      <c r="E41" s="42"/>
      <c r="F41" s="42"/>
      <c r="G41" s="42"/>
      <c r="H41" s="42"/>
      <c r="I41" s="42"/>
      <c r="J41" s="42"/>
      <c r="K41" s="42"/>
      <c r="L41" s="42"/>
      <c r="M41" s="42"/>
      <c r="N41" s="42"/>
      <c r="O41" s="42"/>
    </row>
    <row r="42" spans="3:15" ht="13.5">
      <c r="C42" s="42"/>
      <c r="D42" s="42" t="s">
        <v>39</v>
      </c>
      <c r="E42" s="42"/>
      <c r="F42" s="42"/>
      <c r="G42" s="42"/>
      <c r="H42" s="42"/>
      <c r="I42" s="42"/>
      <c r="J42" s="42"/>
      <c r="K42" s="42"/>
      <c r="L42" s="42"/>
      <c r="M42" s="42"/>
      <c r="N42" s="42"/>
      <c r="O42" s="42"/>
    </row>
    <row r="43" spans="3:15" ht="13.5">
      <c r="C43" s="42"/>
      <c r="D43" s="42"/>
      <c r="E43" s="42"/>
      <c r="F43" s="42"/>
      <c r="G43" s="42"/>
      <c r="H43" s="42"/>
      <c r="I43" s="42"/>
      <c r="J43" s="42"/>
      <c r="K43" s="42"/>
      <c r="L43" s="42"/>
      <c r="M43" s="42"/>
      <c r="N43" s="42"/>
      <c r="O43" s="42"/>
    </row>
    <row r="44" spans="3:15" ht="13.5">
      <c r="C44" s="42"/>
      <c r="D44" s="42" t="s">
        <v>20</v>
      </c>
      <c r="E44" s="42"/>
      <c r="F44" s="42"/>
      <c r="G44" s="42"/>
      <c r="H44" s="42"/>
      <c r="I44" s="42"/>
      <c r="J44" s="42"/>
      <c r="K44" s="42"/>
      <c r="L44" s="42"/>
      <c r="M44" s="42"/>
      <c r="N44" s="42"/>
      <c r="O44" s="42"/>
    </row>
    <row r="45" spans="3:15" ht="13.5">
      <c r="C45" s="42"/>
      <c r="D45" s="42" t="s">
        <v>40</v>
      </c>
      <c r="E45" s="42"/>
      <c r="F45" s="42"/>
      <c r="G45" s="42"/>
      <c r="H45" s="42"/>
      <c r="I45" s="42"/>
      <c r="J45" s="42"/>
      <c r="K45" s="42"/>
      <c r="L45" s="42"/>
      <c r="M45" s="42"/>
      <c r="N45" s="42"/>
      <c r="O45" s="42"/>
    </row>
    <row r="46" spans="3:15" ht="13.5">
      <c r="C46" s="42"/>
      <c r="D46" s="42"/>
      <c r="E46" s="42"/>
      <c r="F46" s="42"/>
      <c r="G46" s="42"/>
      <c r="H46" s="42"/>
      <c r="I46" s="42"/>
      <c r="J46" s="42"/>
      <c r="K46" s="42"/>
      <c r="L46" s="42"/>
      <c r="M46" s="42"/>
      <c r="N46" s="42"/>
      <c r="O46" s="42"/>
    </row>
    <row r="47" spans="3:15" ht="15">
      <c r="C47" s="42"/>
      <c r="D47" s="45" t="s">
        <v>49</v>
      </c>
      <c r="E47" s="42"/>
      <c r="F47" s="42"/>
      <c r="G47" s="42"/>
      <c r="H47" s="42"/>
      <c r="I47" s="42"/>
      <c r="J47" s="42"/>
      <c r="K47" s="42"/>
      <c r="L47" s="42"/>
      <c r="M47" s="42"/>
      <c r="N47" s="42"/>
      <c r="O47" s="42"/>
    </row>
    <row r="48" spans="3:15" ht="13.5">
      <c r="C48" s="42"/>
      <c r="D48" s="42" t="s">
        <v>50</v>
      </c>
      <c r="E48" s="42"/>
      <c r="F48" s="42"/>
      <c r="G48" s="42"/>
      <c r="H48" s="42"/>
      <c r="I48" s="42"/>
      <c r="J48" s="42"/>
      <c r="K48" s="42"/>
      <c r="L48" s="42"/>
      <c r="M48" s="42"/>
      <c r="N48" s="42"/>
      <c r="O48" s="42"/>
    </row>
    <row r="49" spans="3:15" ht="13.5">
      <c r="C49" s="42"/>
      <c r="D49" s="42" t="s">
        <v>51</v>
      </c>
      <c r="E49" s="42"/>
      <c r="F49" s="42"/>
      <c r="G49" s="42"/>
      <c r="H49" s="42"/>
      <c r="I49" s="42"/>
      <c r="J49" s="42"/>
      <c r="K49" s="42"/>
      <c r="L49" s="42"/>
      <c r="M49" s="42"/>
      <c r="N49" s="42"/>
      <c r="O49" s="42"/>
    </row>
    <row r="50" spans="3:15" ht="13.5">
      <c r="C50" s="42"/>
      <c r="D50" s="42" t="s">
        <v>52</v>
      </c>
      <c r="E50" s="42"/>
      <c r="F50" s="42"/>
      <c r="G50" s="42"/>
      <c r="H50" s="42"/>
      <c r="I50" s="42"/>
      <c r="J50" s="42"/>
      <c r="K50" s="42"/>
      <c r="L50" s="42"/>
      <c r="M50" s="42"/>
      <c r="N50" s="42"/>
      <c r="O50" s="42"/>
    </row>
    <row r="51" spans="3:15" ht="13.5">
      <c r="C51" s="42"/>
      <c r="D51" s="42" t="s">
        <v>53</v>
      </c>
      <c r="E51" s="42"/>
      <c r="F51" s="42"/>
      <c r="G51" s="42"/>
      <c r="H51" s="42"/>
      <c r="I51" s="42"/>
      <c r="J51" s="42"/>
      <c r="K51" s="42"/>
      <c r="L51" s="42"/>
      <c r="M51" s="42"/>
      <c r="N51" s="42"/>
      <c r="O51" s="42"/>
    </row>
    <row r="52" spans="3:15" ht="13.5">
      <c r="C52" s="42"/>
      <c r="D52" s="42"/>
      <c r="E52" s="42"/>
      <c r="F52" s="42"/>
      <c r="G52" s="42"/>
      <c r="H52" s="42"/>
      <c r="I52" s="42"/>
      <c r="J52" s="42"/>
      <c r="K52" s="42"/>
      <c r="L52" s="42"/>
      <c r="M52" s="42"/>
      <c r="N52" s="42"/>
      <c r="O52" s="42"/>
    </row>
    <row r="53" spans="3:15" ht="13.5">
      <c r="C53" s="42"/>
      <c r="D53" s="71" t="s">
        <v>56</v>
      </c>
      <c r="E53" s="42" t="s">
        <v>57</v>
      </c>
      <c r="F53" s="42"/>
      <c r="G53" s="42"/>
      <c r="H53" s="42"/>
      <c r="I53" s="42"/>
      <c r="J53" s="42"/>
      <c r="K53" s="42"/>
      <c r="L53" s="42"/>
      <c r="M53" s="42"/>
      <c r="N53" s="42"/>
      <c r="O53" s="42"/>
    </row>
    <row r="54" spans="3:15" ht="13.5">
      <c r="C54" s="42"/>
      <c r="D54" s="42"/>
      <c r="E54" s="42" t="s">
        <v>58</v>
      </c>
      <c r="F54" s="42"/>
      <c r="G54" s="42"/>
      <c r="H54" s="42"/>
      <c r="I54" s="42"/>
      <c r="J54" s="42"/>
      <c r="K54" s="42"/>
      <c r="L54" s="42"/>
      <c r="M54" s="42"/>
      <c r="N54" s="42"/>
      <c r="O54" s="42"/>
    </row>
    <row r="55" spans="3:15" ht="13.5">
      <c r="C55" s="42"/>
      <c r="D55" s="42"/>
      <c r="E55" s="42" t="s">
        <v>59</v>
      </c>
      <c r="F55" s="42"/>
      <c r="G55" s="42"/>
      <c r="H55" s="42"/>
      <c r="I55" s="42"/>
      <c r="J55" s="42"/>
      <c r="K55" s="42"/>
      <c r="L55" s="42"/>
      <c r="M55" s="42"/>
      <c r="N55" s="42"/>
      <c r="O55" s="42"/>
    </row>
    <row r="56" spans="3:15" ht="13.5">
      <c r="C56" s="42"/>
      <c r="D56" s="50"/>
      <c r="E56" s="50"/>
      <c r="F56" s="50"/>
      <c r="G56" s="50"/>
      <c r="H56" s="50"/>
      <c r="I56" s="50"/>
      <c r="J56" s="50"/>
      <c r="K56" s="50"/>
      <c r="L56" s="50"/>
      <c r="M56" s="50"/>
      <c r="N56" s="50"/>
      <c r="O56" s="50"/>
    </row>
    <row r="57" spans="3:15" ht="13.5">
      <c r="C57" s="42"/>
      <c r="D57" s="42"/>
      <c r="E57" s="42"/>
      <c r="F57" s="42"/>
      <c r="G57" s="42"/>
      <c r="H57" s="42"/>
      <c r="I57" s="42"/>
      <c r="J57" s="42"/>
      <c r="K57" s="42"/>
      <c r="L57" s="42"/>
      <c r="M57" s="42"/>
      <c r="N57" s="42"/>
      <c r="O57" s="42"/>
    </row>
    <row r="58" spans="3:15" ht="15">
      <c r="C58" s="42"/>
      <c r="D58" s="45" t="s">
        <v>21</v>
      </c>
      <c r="E58" s="42"/>
      <c r="F58" s="42"/>
      <c r="G58" s="42"/>
      <c r="H58" s="42"/>
      <c r="I58" s="42"/>
      <c r="J58" s="42"/>
      <c r="K58" s="42"/>
      <c r="L58" s="42"/>
      <c r="M58" s="42"/>
      <c r="N58" s="42"/>
      <c r="O58" s="42"/>
    </row>
    <row r="59" spans="3:15" ht="13.5">
      <c r="C59" s="42"/>
      <c r="D59" s="42"/>
      <c r="E59" s="42"/>
      <c r="F59" s="42"/>
      <c r="G59" s="42"/>
      <c r="H59" s="42"/>
      <c r="I59" s="42"/>
      <c r="J59" s="42"/>
      <c r="K59" s="42"/>
      <c r="L59" s="42"/>
      <c r="M59" s="42"/>
      <c r="N59" s="42"/>
      <c r="O59" s="42"/>
    </row>
    <row r="60" spans="3:15" ht="13.5">
      <c r="C60" s="42"/>
      <c r="D60" s="42" t="s">
        <v>22</v>
      </c>
      <c r="E60" s="42"/>
      <c r="F60" s="42"/>
      <c r="G60" s="42"/>
      <c r="H60" s="42"/>
      <c r="I60" s="42"/>
      <c r="J60" s="42"/>
      <c r="K60" s="42"/>
      <c r="L60" s="42"/>
      <c r="M60" s="42"/>
      <c r="N60" s="42"/>
      <c r="O60" s="42"/>
    </row>
    <row r="61" spans="3:15" ht="13.5">
      <c r="C61" s="42"/>
      <c r="D61" s="42" t="s">
        <v>23</v>
      </c>
      <c r="E61" s="42"/>
      <c r="F61" s="42"/>
      <c r="G61" s="42"/>
      <c r="H61" s="42"/>
      <c r="I61" s="42"/>
      <c r="J61" s="42"/>
      <c r="K61" s="42"/>
      <c r="L61" s="42"/>
      <c r="M61" s="42"/>
      <c r="N61" s="42"/>
      <c r="O61" s="42"/>
    </row>
    <row r="62" spans="3:15" ht="14.25">
      <c r="C62" s="42"/>
      <c r="D62" s="42"/>
      <c r="E62" s="42"/>
      <c r="F62" s="42"/>
      <c r="G62" s="42"/>
      <c r="H62" s="42"/>
      <c r="I62" s="42"/>
      <c r="J62" s="42"/>
      <c r="K62" s="42"/>
      <c r="L62" s="42"/>
      <c r="M62" s="42"/>
      <c r="N62" s="42"/>
      <c r="O62" s="42"/>
    </row>
    <row r="63" spans="3:15" ht="14.25">
      <c r="C63" s="42"/>
      <c r="D63" s="42"/>
      <c r="E63" s="42"/>
      <c r="F63" s="42"/>
      <c r="G63" s="42"/>
      <c r="H63" s="42"/>
      <c r="I63" s="42"/>
      <c r="J63" s="42"/>
      <c r="K63" s="42"/>
      <c r="L63" s="42"/>
      <c r="M63" s="42"/>
      <c r="N63" s="42"/>
      <c r="O63" s="42"/>
    </row>
    <row r="64" spans="3:15" ht="14.25">
      <c r="C64" s="42"/>
      <c r="D64" s="42"/>
      <c r="E64" s="42"/>
      <c r="F64" s="42"/>
      <c r="G64" s="42"/>
      <c r="H64" s="42"/>
      <c r="I64" s="42"/>
      <c r="J64" s="42"/>
      <c r="K64" s="42"/>
      <c r="L64" s="42"/>
      <c r="M64" s="42"/>
      <c r="N64" s="42"/>
      <c r="O64" s="42"/>
    </row>
    <row r="65" spans="3:15" ht="13.5">
      <c r="C65" s="42"/>
      <c r="D65" s="42" t="s">
        <v>9</v>
      </c>
      <c r="E65" s="42"/>
      <c r="F65" s="42"/>
      <c r="G65" s="42"/>
      <c r="H65" s="42"/>
      <c r="I65" s="42"/>
      <c r="J65" s="42"/>
      <c r="K65" s="42"/>
      <c r="L65" s="42"/>
      <c r="M65" s="42"/>
      <c r="N65" s="42"/>
      <c r="O65" s="42"/>
    </row>
    <row r="66" spans="3:15" ht="13.5">
      <c r="C66" s="42"/>
      <c r="D66" s="42" t="s">
        <v>24</v>
      </c>
      <c r="E66" s="42"/>
      <c r="F66" s="42"/>
      <c r="G66" s="42"/>
      <c r="H66" s="42"/>
      <c r="I66" s="42"/>
      <c r="J66" s="42"/>
      <c r="K66" s="42"/>
      <c r="L66" s="42"/>
      <c r="M66" s="42"/>
      <c r="N66" s="42"/>
      <c r="O66" s="42"/>
    </row>
    <row r="67" spans="3:15" ht="13.5">
      <c r="C67" s="42"/>
      <c r="D67" s="42" t="s">
        <v>25</v>
      </c>
      <c r="E67" s="42"/>
      <c r="F67" s="42"/>
      <c r="G67" s="42"/>
      <c r="H67" s="42"/>
      <c r="I67" s="42"/>
      <c r="J67" s="42"/>
      <c r="K67" s="42"/>
      <c r="L67" s="42"/>
      <c r="M67" s="42"/>
      <c r="N67" s="42"/>
      <c r="O67" s="42"/>
    </row>
    <row r="68" spans="3:16" ht="13.5">
      <c r="C68" s="48"/>
      <c r="D68" s="50"/>
      <c r="E68" s="50"/>
      <c r="F68" s="50"/>
      <c r="G68" s="50"/>
      <c r="H68" s="50"/>
      <c r="I68" s="50"/>
      <c r="J68" s="50"/>
      <c r="K68" s="50"/>
      <c r="L68" s="50"/>
      <c r="M68" s="50"/>
      <c r="N68" s="50"/>
      <c r="O68" s="50"/>
      <c r="P68" s="63"/>
    </row>
    <row r="69" spans="3:15" ht="13.5">
      <c r="C69" s="42"/>
      <c r="D69" s="42"/>
      <c r="E69" s="42"/>
      <c r="F69" s="42"/>
      <c r="G69" s="42"/>
      <c r="H69" s="42"/>
      <c r="I69" s="42"/>
      <c r="J69" s="42"/>
      <c r="K69" s="42"/>
      <c r="L69" s="42"/>
      <c r="M69" s="42"/>
      <c r="N69" s="42"/>
      <c r="O69" s="42"/>
    </row>
    <row r="70" spans="3:15" ht="15">
      <c r="C70" s="42"/>
      <c r="D70" s="45" t="s">
        <v>2</v>
      </c>
      <c r="E70" s="42"/>
      <c r="F70" s="42"/>
      <c r="G70" s="42"/>
      <c r="H70" s="42"/>
      <c r="I70" s="42"/>
      <c r="J70" s="42"/>
      <c r="K70" s="42"/>
      <c r="L70" s="42"/>
      <c r="M70" s="42"/>
      <c r="N70" s="42"/>
      <c r="O70" s="42"/>
    </row>
    <row r="71" spans="3:15" ht="14.25">
      <c r="C71" s="42"/>
      <c r="D71" s="42"/>
      <c r="E71" s="42"/>
      <c r="F71" s="42"/>
      <c r="G71" s="42"/>
      <c r="H71" s="42"/>
      <c r="I71" s="42"/>
      <c r="J71" s="42"/>
      <c r="K71" s="42"/>
      <c r="L71" s="42"/>
      <c r="M71" s="42"/>
      <c r="N71" s="42"/>
      <c r="O71" s="42"/>
    </row>
    <row r="72" spans="3:15" ht="14.25">
      <c r="C72" s="42"/>
      <c r="D72" s="42"/>
      <c r="E72" s="42"/>
      <c r="F72" s="42"/>
      <c r="G72" s="42"/>
      <c r="H72" s="42"/>
      <c r="I72" s="51"/>
      <c r="J72" s="52"/>
      <c r="K72" s="42"/>
      <c r="L72" s="42"/>
      <c r="M72" s="42"/>
      <c r="N72" s="42"/>
      <c r="O72" s="42"/>
    </row>
    <row r="73" spans="3:15" ht="14.25">
      <c r="C73" s="42"/>
      <c r="D73" s="42"/>
      <c r="E73" s="42"/>
      <c r="F73" s="42"/>
      <c r="G73" s="42"/>
      <c r="H73" s="53" t="s">
        <v>26</v>
      </c>
      <c r="I73" s="54"/>
      <c r="J73" s="54"/>
      <c r="K73" s="42"/>
      <c r="L73" s="42"/>
      <c r="M73" s="42"/>
      <c r="N73" s="42"/>
      <c r="O73" s="42"/>
    </row>
    <row r="74" spans="3:18" ht="14.25">
      <c r="C74" s="42"/>
      <c r="D74" s="42"/>
      <c r="E74" s="42"/>
      <c r="F74" s="42"/>
      <c r="G74" s="42"/>
      <c r="H74" s="53" t="s">
        <v>27</v>
      </c>
      <c r="I74" s="54"/>
      <c r="J74" s="54"/>
      <c r="K74" s="42"/>
      <c r="L74" s="42"/>
      <c r="M74" s="42"/>
      <c r="N74" s="42"/>
      <c r="O74" s="42"/>
      <c r="Q74" s="43"/>
      <c r="R74" s="43"/>
    </row>
    <row r="75" spans="3:18" ht="14.25">
      <c r="C75" s="42"/>
      <c r="D75" s="42"/>
      <c r="E75" s="42"/>
      <c r="F75" s="42"/>
      <c r="G75" s="42"/>
      <c r="H75" s="53" t="s">
        <v>28</v>
      </c>
      <c r="I75" s="54"/>
      <c r="J75" s="54"/>
      <c r="K75" s="42"/>
      <c r="L75" s="42"/>
      <c r="M75" s="42"/>
      <c r="N75" s="42"/>
      <c r="O75" s="42"/>
      <c r="Q75" s="43"/>
      <c r="R75" s="43"/>
    </row>
    <row r="76" spans="3:18" ht="14.25">
      <c r="C76" s="42"/>
      <c r="D76" s="42"/>
      <c r="E76" s="42"/>
      <c r="F76" s="42"/>
      <c r="G76" s="42"/>
      <c r="H76" s="53" t="s">
        <v>29</v>
      </c>
      <c r="I76" s="54"/>
      <c r="J76" s="54"/>
      <c r="K76" s="42"/>
      <c r="L76" s="42"/>
      <c r="M76" s="42"/>
      <c r="N76" s="42"/>
      <c r="O76" s="42"/>
      <c r="Q76" s="43"/>
      <c r="R76" s="43"/>
    </row>
    <row r="77" spans="3:18" ht="14.25">
      <c r="C77" s="42"/>
      <c r="D77" s="42"/>
      <c r="E77" s="42"/>
      <c r="F77" s="42"/>
      <c r="G77" s="42"/>
      <c r="H77" s="53" t="s">
        <v>30</v>
      </c>
      <c r="I77" s="54"/>
      <c r="J77" s="54"/>
      <c r="K77" s="42"/>
      <c r="L77" s="42"/>
      <c r="M77" s="42"/>
      <c r="N77" s="42"/>
      <c r="O77" s="42"/>
      <c r="Q77" s="43"/>
      <c r="R77" s="43"/>
    </row>
    <row r="78" spans="3:18" ht="13.5">
      <c r="C78" s="42"/>
      <c r="D78" s="42"/>
      <c r="E78" s="42"/>
      <c r="F78" s="42"/>
      <c r="G78" s="42"/>
      <c r="H78" s="42"/>
      <c r="I78" s="42"/>
      <c r="J78" s="42"/>
      <c r="K78" s="55"/>
      <c r="L78" s="42"/>
      <c r="M78" s="42"/>
      <c r="N78" s="42"/>
      <c r="O78" s="42"/>
      <c r="Q78" s="43"/>
      <c r="R78" s="43"/>
    </row>
    <row r="79" spans="3:18" ht="13.5">
      <c r="C79" s="42"/>
      <c r="D79" s="42"/>
      <c r="E79" s="42"/>
      <c r="F79" s="42"/>
      <c r="G79" s="42"/>
      <c r="H79" s="42"/>
      <c r="I79" s="42"/>
      <c r="J79" s="42"/>
      <c r="K79" s="42"/>
      <c r="L79" s="42"/>
      <c r="M79" s="42"/>
      <c r="N79" s="42"/>
      <c r="O79" s="42"/>
      <c r="Q79" s="43"/>
      <c r="R79" s="43"/>
    </row>
    <row r="80" spans="3:15" ht="13.5">
      <c r="C80" s="42"/>
      <c r="D80" s="42"/>
      <c r="E80" s="42"/>
      <c r="F80" s="42"/>
      <c r="G80" s="42"/>
      <c r="H80" s="42"/>
      <c r="I80" s="42"/>
      <c r="J80" s="42"/>
      <c r="K80" s="42"/>
      <c r="L80" s="42"/>
      <c r="M80" s="42"/>
      <c r="N80" s="42"/>
      <c r="O80" s="42"/>
    </row>
    <row r="81" spans="3:15" ht="13.5">
      <c r="C81" s="42"/>
      <c r="D81" s="42"/>
      <c r="E81" s="42"/>
      <c r="F81" s="42"/>
      <c r="G81" s="42"/>
      <c r="H81" s="42"/>
      <c r="I81" s="42"/>
      <c r="J81" s="42"/>
      <c r="K81" s="42"/>
      <c r="L81" s="42"/>
      <c r="M81" s="42"/>
      <c r="N81" s="42"/>
      <c r="O81" s="42"/>
    </row>
    <row r="82" spans="3:15" ht="15">
      <c r="C82" s="42"/>
      <c r="D82" s="45" t="s">
        <v>3</v>
      </c>
      <c r="E82" s="42"/>
      <c r="F82" s="42"/>
      <c r="G82" s="42"/>
      <c r="H82" s="42"/>
      <c r="I82" s="42"/>
      <c r="J82" s="42"/>
      <c r="K82" s="42"/>
      <c r="L82" s="42"/>
      <c r="M82" s="42"/>
      <c r="N82" s="42"/>
      <c r="O82" s="42"/>
    </row>
    <row r="83" spans="3:15" ht="13.5">
      <c r="C83" s="42"/>
      <c r="D83" s="42" t="s">
        <v>7</v>
      </c>
      <c r="E83" s="42"/>
      <c r="F83" s="42"/>
      <c r="G83" s="42"/>
      <c r="H83" s="42"/>
      <c r="I83" s="42"/>
      <c r="J83" s="42"/>
      <c r="K83" s="42"/>
      <c r="L83" s="42"/>
      <c r="M83" s="42"/>
      <c r="N83" s="42"/>
      <c r="O83" s="42"/>
    </row>
    <row r="84" spans="3:15" ht="13.5">
      <c r="C84" s="42"/>
      <c r="D84" s="50"/>
      <c r="E84" s="50"/>
      <c r="F84" s="50"/>
      <c r="G84" s="50"/>
      <c r="H84" s="50"/>
      <c r="I84" s="50"/>
      <c r="J84" s="50"/>
      <c r="K84" s="50"/>
      <c r="L84" s="50"/>
      <c r="M84" s="50"/>
      <c r="N84" s="50"/>
      <c r="O84" s="50"/>
    </row>
    <row r="85" spans="3:15" ht="13.5">
      <c r="C85" s="42"/>
      <c r="D85" s="42"/>
      <c r="E85" s="42"/>
      <c r="F85" s="42"/>
      <c r="G85" s="42"/>
      <c r="H85" s="42"/>
      <c r="I85" s="42"/>
      <c r="J85" s="42"/>
      <c r="K85" s="42"/>
      <c r="L85" s="42"/>
      <c r="M85" s="42"/>
      <c r="N85" s="42"/>
      <c r="O85" s="42"/>
    </row>
    <row r="86" spans="3:15" ht="15">
      <c r="C86" s="42"/>
      <c r="D86" s="45" t="s">
        <v>4</v>
      </c>
      <c r="E86" s="42"/>
      <c r="F86" s="42"/>
      <c r="G86" s="42"/>
      <c r="H86" s="56"/>
      <c r="I86" s="42"/>
      <c r="J86" s="42"/>
      <c r="K86" s="42"/>
      <c r="L86" s="349"/>
      <c r="M86" s="350"/>
      <c r="N86" s="350"/>
      <c r="O86" s="350"/>
    </row>
    <row r="87" spans="3:15" ht="13.5">
      <c r="C87" s="42"/>
      <c r="D87" s="42" t="s">
        <v>31</v>
      </c>
      <c r="E87" s="42"/>
      <c r="F87" s="42"/>
      <c r="G87" s="42"/>
      <c r="H87" s="56"/>
      <c r="I87" s="42"/>
      <c r="J87" s="42"/>
      <c r="K87" s="42"/>
      <c r="L87" s="42"/>
      <c r="M87" s="42"/>
      <c r="N87" s="42"/>
      <c r="O87" s="42"/>
    </row>
    <row r="88" spans="3:15" ht="13.5">
      <c r="C88" s="42"/>
      <c r="D88" s="50"/>
      <c r="E88" s="50"/>
      <c r="F88" s="50"/>
      <c r="G88" s="50"/>
      <c r="H88" s="50"/>
      <c r="I88" s="50"/>
      <c r="J88" s="50"/>
      <c r="K88" s="50"/>
      <c r="L88" s="50"/>
      <c r="M88" s="50"/>
      <c r="N88" s="50"/>
      <c r="O88" s="50"/>
    </row>
    <row r="89" spans="3:15" ht="13.5">
      <c r="C89" s="42"/>
      <c r="D89" s="42"/>
      <c r="E89" s="42"/>
      <c r="F89" s="42"/>
      <c r="G89" s="42"/>
      <c r="H89" s="57"/>
      <c r="I89" s="42"/>
      <c r="J89" s="42"/>
      <c r="K89" s="42"/>
      <c r="L89" s="42"/>
      <c r="M89" s="42"/>
      <c r="N89" s="42"/>
      <c r="O89" s="42"/>
    </row>
    <row r="90" spans="3:15" ht="15">
      <c r="C90" s="42"/>
      <c r="D90" s="45" t="s">
        <v>5</v>
      </c>
      <c r="E90" s="42"/>
      <c r="F90" s="42"/>
      <c r="G90" s="42"/>
      <c r="H90" s="56"/>
      <c r="I90" s="42"/>
      <c r="J90" s="42"/>
      <c r="K90" s="42"/>
      <c r="L90" s="42"/>
      <c r="M90" s="42"/>
      <c r="N90" s="42"/>
      <c r="O90" s="42"/>
    </row>
    <row r="91" spans="3:15" ht="13.5">
      <c r="C91" s="42"/>
      <c r="D91" s="42" t="s">
        <v>8</v>
      </c>
      <c r="E91" s="42"/>
      <c r="F91" s="42"/>
      <c r="G91" s="42"/>
      <c r="H91" s="58"/>
      <c r="I91" s="59"/>
      <c r="J91" s="49"/>
      <c r="K91" s="42"/>
      <c r="L91" s="42"/>
      <c r="M91" s="42"/>
      <c r="N91" s="42"/>
      <c r="O91" s="42"/>
    </row>
    <row r="92" spans="3:15" ht="13.5">
      <c r="C92" s="42"/>
      <c r="D92" s="50"/>
      <c r="E92" s="50"/>
      <c r="F92" s="50"/>
      <c r="G92" s="50"/>
      <c r="H92" s="50"/>
      <c r="I92" s="50"/>
      <c r="J92" s="50"/>
      <c r="K92" s="50"/>
      <c r="L92" s="50"/>
      <c r="M92" s="50"/>
      <c r="N92" s="50"/>
      <c r="O92" s="50"/>
    </row>
    <row r="93" spans="3:15" ht="13.5">
      <c r="C93" s="42"/>
      <c r="D93" s="42"/>
      <c r="E93" s="42"/>
      <c r="F93" s="42"/>
      <c r="G93" s="42"/>
      <c r="H93" s="58"/>
      <c r="I93" s="60"/>
      <c r="J93" s="59"/>
      <c r="K93" s="61"/>
      <c r="L93" s="42"/>
      <c r="M93" s="42"/>
      <c r="N93" s="42"/>
      <c r="O93" s="42"/>
    </row>
    <row r="94" spans="3:15" ht="15">
      <c r="C94" s="42"/>
      <c r="D94" s="45" t="s">
        <v>32</v>
      </c>
      <c r="E94" s="42"/>
      <c r="F94" s="42"/>
      <c r="G94" s="42"/>
      <c r="H94" s="58"/>
      <c r="I94" s="59"/>
      <c r="J94" s="49"/>
      <c r="K94" s="42"/>
      <c r="L94" s="42"/>
      <c r="M94" s="42"/>
      <c r="N94" s="42"/>
      <c r="O94" s="42"/>
    </row>
    <row r="95" spans="3:15" ht="13.5">
      <c r="C95" s="42"/>
      <c r="D95" s="42" t="s">
        <v>41</v>
      </c>
      <c r="E95" s="42"/>
      <c r="F95" s="42"/>
      <c r="G95" s="42"/>
      <c r="H95" s="58"/>
      <c r="I95" s="59"/>
      <c r="J95" s="59"/>
      <c r="K95" s="42"/>
      <c r="L95" s="42"/>
      <c r="M95" s="42"/>
      <c r="N95" s="42"/>
      <c r="O95" s="42"/>
    </row>
    <row r="96" spans="3:15" ht="13.5">
      <c r="C96" s="42"/>
      <c r="D96" s="42" t="s">
        <v>42</v>
      </c>
      <c r="E96" s="42"/>
      <c r="F96" s="42"/>
      <c r="G96" s="42"/>
      <c r="H96" s="58"/>
      <c r="I96" s="59"/>
      <c r="J96" s="59"/>
      <c r="K96" s="42"/>
      <c r="L96" s="42"/>
      <c r="M96" s="42"/>
      <c r="N96" s="42"/>
      <c r="O96" s="42"/>
    </row>
    <row r="97" spans="3:16" ht="327" customHeight="1">
      <c r="C97" s="48"/>
      <c r="D97" s="48"/>
      <c r="E97" s="48"/>
      <c r="F97" s="48"/>
      <c r="G97" s="48"/>
      <c r="H97" s="48"/>
      <c r="I97" s="48"/>
      <c r="J97" s="48"/>
      <c r="K97" s="48"/>
      <c r="L97" s="48"/>
      <c r="M97" s="48"/>
      <c r="N97" s="48"/>
      <c r="O97" s="48"/>
      <c r="P97" s="63"/>
    </row>
    <row r="98" spans="3:15" ht="14.25" customHeight="1">
      <c r="C98" s="42"/>
      <c r="D98" s="42" t="s">
        <v>43</v>
      </c>
      <c r="E98" s="48"/>
      <c r="F98" s="48"/>
      <c r="G98" s="48"/>
      <c r="H98" s="48"/>
      <c r="I98" s="48"/>
      <c r="J98" s="48"/>
      <c r="K98" s="48"/>
      <c r="L98" s="48"/>
      <c r="M98" s="48"/>
      <c r="N98" s="48"/>
      <c r="O98" s="48"/>
    </row>
    <row r="99" spans="3:15" ht="14.25" customHeight="1">
      <c r="C99" s="42"/>
      <c r="D99" s="42" t="s">
        <v>44</v>
      </c>
      <c r="E99" s="48"/>
      <c r="F99" s="48"/>
      <c r="G99" s="48"/>
      <c r="H99" s="48"/>
      <c r="I99" s="48"/>
      <c r="J99" s="48"/>
      <c r="K99" s="48"/>
      <c r="L99" s="48"/>
      <c r="M99" s="48"/>
      <c r="N99" s="48"/>
      <c r="O99" s="48"/>
    </row>
    <row r="100" spans="3:15" ht="14.25" customHeight="1">
      <c r="C100" s="42"/>
      <c r="D100" s="42"/>
      <c r="E100" s="48"/>
      <c r="F100" s="48"/>
      <c r="G100" s="48"/>
      <c r="H100" s="48"/>
      <c r="I100" s="48"/>
      <c r="J100" s="48"/>
      <c r="K100" s="48"/>
      <c r="L100" s="48"/>
      <c r="M100" s="48"/>
      <c r="N100" s="48"/>
      <c r="O100" s="48"/>
    </row>
    <row r="101" spans="3:15" ht="310.5" customHeight="1">
      <c r="C101" s="42"/>
      <c r="D101" s="48"/>
      <c r="E101" s="48"/>
      <c r="F101" s="48"/>
      <c r="G101" s="48"/>
      <c r="H101" s="48"/>
      <c r="I101" s="48"/>
      <c r="J101" s="48"/>
      <c r="K101" s="48"/>
      <c r="L101" s="48"/>
      <c r="M101" s="48"/>
      <c r="N101" s="48"/>
      <c r="O101" s="48"/>
    </row>
    <row r="102" spans="3:15" ht="13.5">
      <c r="C102" s="42"/>
      <c r="D102" s="42" t="s">
        <v>45</v>
      </c>
      <c r="E102" s="42"/>
      <c r="F102" s="42"/>
      <c r="G102" s="42"/>
      <c r="H102" s="42"/>
      <c r="I102" s="42"/>
      <c r="J102" s="42"/>
      <c r="K102" s="42"/>
      <c r="L102" s="42"/>
      <c r="M102" s="42"/>
      <c r="N102" s="42"/>
      <c r="O102" s="42"/>
    </row>
    <row r="103" spans="3:15" ht="13.5">
      <c r="C103" s="42"/>
      <c r="D103" s="42" t="s">
        <v>46</v>
      </c>
      <c r="E103" s="42"/>
      <c r="F103" s="42"/>
      <c r="G103" s="42"/>
      <c r="H103" s="42"/>
      <c r="I103" s="42"/>
      <c r="J103" s="42"/>
      <c r="K103" s="42"/>
      <c r="L103" s="42"/>
      <c r="M103" s="42"/>
      <c r="N103" s="42"/>
      <c r="O103" s="42"/>
    </row>
    <row r="104" spans="3:15" ht="13.5">
      <c r="C104" s="42"/>
      <c r="D104" s="42" t="s">
        <v>47</v>
      </c>
      <c r="E104" s="42"/>
      <c r="F104" s="42"/>
      <c r="G104" s="42"/>
      <c r="H104" s="42"/>
      <c r="I104" s="42"/>
      <c r="J104" s="42"/>
      <c r="K104" s="42"/>
      <c r="L104" s="42"/>
      <c r="M104" s="42"/>
      <c r="N104" s="42"/>
      <c r="O104" s="42"/>
    </row>
    <row r="105" spans="3:15" ht="13.5">
      <c r="C105" s="42"/>
      <c r="D105" s="42"/>
      <c r="E105" s="42"/>
      <c r="F105" s="42"/>
      <c r="G105" s="42"/>
      <c r="H105" s="42"/>
      <c r="I105" s="42"/>
      <c r="J105" s="42"/>
      <c r="K105" s="42"/>
      <c r="L105" s="42"/>
      <c r="M105" s="42"/>
      <c r="N105" s="42"/>
      <c r="O105" s="42"/>
    </row>
    <row r="106" spans="3:15" ht="13.5">
      <c r="C106" s="42"/>
      <c r="D106" s="50"/>
      <c r="E106" s="50"/>
      <c r="F106" s="50"/>
      <c r="G106" s="50"/>
      <c r="H106" s="50"/>
      <c r="I106" s="50"/>
      <c r="J106" s="50"/>
      <c r="K106" s="50"/>
      <c r="L106" s="50"/>
      <c r="M106" s="50"/>
      <c r="N106" s="50"/>
      <c r="O106" s="50"/>
    </row>
    <row r="107" spans="3:15" ht="13.5">
      <c r="C107" s="42"/>
      <c r="D107" s="42"/>
      <c r="E107" s="42"/>
      <c r="F107" s="42"/>
      <c r="G107" s="42"/>
      <c r="H107" s="42"/>
      <c r="I107" s="42"/>
      <c r="J107" s="42"/>
      <c r="K107" s="42"/>
      <c r="L107" s="42"/>
      <c r="M107" s="42"/>
      <c r="N107" s="42"/>
      <c r="O107" s="42"/>
    </row>
    <row r="108" spans="3:15" ht="15">
      <c r="C108" s="42"/>
      <c r="D108" s="45" t="s">
        <v>6</v>
      </c>
      <c r="E108" s="42"/>
      <c r="F108" s="42"/>
      <c r="G108" s="42"/>
      <c r="H108" s="42"/>
      <c r="I108" s="42"/>
      <c r="J108" s="42"/>
      <c r="K108" s="42"/>
      <c r="L108" s="42"/>
      <c r="M108" s="42"/>
      <c r="N108" s="42"/>
      <c r="O108" s="42"/>
    </row>
    <row r="109" spans="3:15" ht="13.5">
      <c r="C109" s="42"/>
      <c r="D109" s="42" t="s">
        <v>33</v>
      </c>
      <c r="E109" s="42"/>
      <c r="F109" s="42"/>
      <c r="G109" s="42"/>
      <c r="H109" s="42"/>
      <c r="I109" s="42"/>
      <c r="J109" s="42"/>
      <c r="K109" s="42"/>
      <c r="L109" s="42"/>
      <c r="M109" s="42"/>
      <c r="N109" s="42"/>
      <c r="O109" s="42"/>
    </row>
    <row r="110" spans="3:15" ht="13.5">
      <c r="C110" s="42"/>
      <c r="D110" s="42" t="s">
        <v>34</v>
      </c>
      <c r="E110" s="42"/>
      <c r="F110" s="42"/>
      <c r="G110" s="42"/>
      <c r="H110" s="42"/>
      <c r="I110" s="42"/>
      <c r="J110" s="42"/>
      <c r="K110" s="42"/>
      <c r="L110" s="42"/>
      <c r="M110" s="42"/>
      <c r="N110" s="42"/>
      <c r="O110" s="42"/>
    </row>
    <row r="111" spans="3:15" ht="13.5">
      <c r="C111" s="42"/>
      <c r="D111" s="50"/>
      <c r="E111" s="50"/>
      <c r="F111" s="50"/>
      <c r="G111" s="50"/>
      <c r="H111" s="50"/>
      <c r="I111" s="50"/>
      <c r="J111" s="50"/>
      <c r="K111" s="50"/>
      <c r="L111" s="50"/>
      <c r="M111" s="50"/>
      <c r="N111" s="50"/>
      <c r="O111" s="50"/>
    </row>
    <row r="112" spans="3:15" ht="13.5">
      <c r="C112" s="42"/>
      <c r="D112" s="42"/>
      <c r="E112" s="42"/>
      <c r="F112" s="42"/>
      <c r="G112" s="42"/>
      <c r="H112" s="42"/>
      <c r="I112" s="42"/>
      <c r="J112" s="42"/>
      <c r="K112" s="42"/>
      <c r="L112" s="42"/>
      <c r="M112" s="42"/>
      <c r="N112" s="42"/>
      <c r="O112" s="42"/>
    </row>
    <row r="113" spans="3:15" ht="13.5">
      <c r="C113" s="42"/>
      <c r="D113" s="42"/>
      <c r="E113" s="42"/>
      <c r="F113" s="42"/>
      <c r="G113" s="42"/>
      <c r="H113" s="42"/>
      <c r="I113" s="42"/>
      <c r="J113" s="42"/>
      <c r="K113" s="42"/>
      <c r="L113" s="42"/>
      <c r="M113" s="42"/>
      <c r="N113" s="42"/>
      <c r="O113" s="42"/>
    </row>
    <row r="114" spans="3:15" ht="13.5" customHeight="1">
      <c r="C114" s="42"/>
      <c r="D114" s="45" t="s">
        <v>11</v>
      </c>
      <c r="E114" s="42"/>
      <c r="F114" s="42"/>
      <c r="G114" s="42"/>
      <c r="H114" s="42"/>
      <c r="I114" s="42"/>
      <c r="J114" s="42"/>
      <c r="K114" s="42"/>
      <c r="L114" s="42"/>
      <c r="M114" s="42"/>
      <c r="N114" s="42"/>
      <c r="O114" s="42"/>
    </row>
    <row r="115" spans="3:15" ht="13.5">
      <c r="C115" s="42"/>
      <c r="D115" s="42" t="s">
        <v>35</v>
      </c>
      <c r="E115" s="49"/>
      <c r="F115" s="49"/>
      <c r="G115" s="49"/>
      <c r="H115" s="49"/>
      <c r="I115" s="49"/>
      <c r="J115" s="49"/>
      <c r="K115" s="49"/>
      <c r="L115" s="49"/>
      <c r="M115" s="62"/>
      <c r="N115" s="42"/>
      <c r="O115" s="42"/>
    </row>
    <row r="116" spans="3:15" ht="13.5">
      <c r="C116" s="42"/>
      <c r="D116" s="42" t="s">
        <v>36</v>
      </c>
      <c r="E116" s="42"/>
      <c r="F116" s="42"/>
      <c r="G116" s="42"/>
      <c r="H116" s="42"/>
      <c r="I116" s="42"/>
      <c r="J116" s="42"/>
      <c r="K116" s="42"/>
      <c r="L116" s="42"/>
      <c r="M116" s="42"/>
      <c r="N116" s="42"/>
      <c r="O116" s="42"/>
    </row>
    <row r="117" spans="3:15" ht="13.5">
      <c r="C117" s="42"/>
      <c r="D117" s="50"/>
      <c r="E117" s="50"/>
      <c r="F117" s="50"/>
      <c r="G117" s="50"/>
      <c r="H117" s="50"/>
      <c r="I117" s="50"/>
      <c r="J117" s="50"/>
      <c r="K117" s="50"/>
      <c r="L117" s="50"/>
      <c r="M117" s="50"/>
      <c r="N117" s="50"/>
      <c r="O117" s="50"/>
    </row>
    <row r="118" spans="3:15" ht="13.5">
      <c r="C118" s="42"/>
      <c r="D118" s="42"/>
      <c r="E118" s="42"/>
      <c r="F118" s="42"/>
      <c r="G118" s="42"/>
      <c r="H118" s="42"/>
      <c r="I118" s="42"/>
      <c r="J118" s="42"/>
      <c r="K118" s="42"/>
      <c r="L118" s="42"/>
      <c r="M118" s="42"/>
      <c r="N118" s="42"/>
      <c r="O118" s="42"/>
    </row>
    <row r="119" spans="3:15" ht="15">
      <c r="C119" s="42"/>
      <c r="D119" s="45" t="s">
        <v>60</v>
      </c>
      <c r="E119" s="42"/>
      <c r="F119" s="42"/>
      <c r="G119" s="42"/>
      <c r="H119" s="42"/>
      <c r="I119" s="42"/>
      <c r="J119" s="42"/>
      <c r="K119" s="42"/>
      <c r="L119" s="42"/>
      <c r="M119" s="42"/>
      <c r="N119" s="42"/>
      <c r="O119" s="42"/>
    </row>
    <row r="120" spans="3:15" ht="14.25" customHeight="1">
      <c r="C120" s="42"/>
      <c r="D120" s="346" t="s">
        <v>193</v>
      </c>
      <c r="E120" s="346"/>
      <c r="F120" s="346"/>
      <c r="G120" s="346"/>
      <c r="H120" s="346"/>
      <c r="I120" s="346"/>
      <c r="J120" s="346"/>
      <c r="K120" s="346"/>
      <c r="L120" s="346"/>
      <c r="M120" s="346"/>
      <c r="N120" s="346"/>
      <c r="O120" s="42"/>
    </row>
    <row r="121" spans="3:15" ht="13.5">
      <c r="C121" s="42"/>
      <c r="D121" s="42" t="s">
        <v>61</v>
      </c>
      <c r="E121" s="42"/>
      <c r="F121" s="42"/>
      <c r="G121" s="42"/>
      <c r="H121" s="42"/>
      <c r="I121" s="42"/>
      <c r="J121" s="42"/>
      <c r="K121" s="42"/>
      <c r="L121" s="42"/>
      <c r="M121" s="42"/>
      <c r="N121" s="42"/>
      <c r="O121" s="42"/>
    </row>
    <row r="122" spans="3:15" ht="13.5">
      <c r="C122" s="42"/>
      <c r="D122" s="42" t="s">
        <v>62</v>
      </c>
      <c r="E122" s="42"/>
      <c r="F122" s="42"/>
      <c r="G122" s="42"/>
      <c r="H122" s="42"/>
      <c r="I122" s="42"/>
      <c r="J122" s="42"/>
      <c r="K122" s="42"/>
      <c r="L122" s="42"/>
      <c r="M122" s="42"/>
      <c r="N122" s="42"/>
      <c r="O122" s="42"/>
    </row>
    <row r="123" spans="3:15" ht="13.5">
      <c r="C123" s="42"/>
      <c r="D123" s="42" t="s">
        <v>191</v>
      </c>
      <c r="E123" s="42"/>
      <c r="F123" s="42"/>
      <c r="G123" s="42"/>
      <c r="H123" s="42"/>
      <c r="I123" s="42"/>
      <c r="J123" s="42"/>
      <c r="K123" s="42"/>
      <c r="L123" s="42"/>
      <c r="M123" s="42"/>
      <c r="N123" s="42"/>
      <c r="O123" s="42"/>
    </row>
    <row r="124" spans="3:15" ht="13.5">
      <c r="C124" s="42"/>
      <c r="D124" s="42"/>
      <c r="E124" s="42"/>
      <c r="F124" s="42"/>
      <c r="G124" s="42"/>
      <c r="H124" s="42"/>
      <c r="I124" s="42"/>
      <c r="J124" s="42"/>
      <c r="K124" s="42"/>
      <c r="L124" s="42"/>
      <c r="M124" s="42"/>
      <c r="N124" s="42"/>
      <c r="O124" s="42"/>
    </row>
    <row r="125" spans="3:15" ht="13.5">
      <c r="C125" s="42"/>
      <c r="D125" s="42"/>
      <c r="E125" s="42"/>
      <c r="F125" s="42"/>
      <c r="G125" s="42"/>
      <c r="H125" s="42"/>
      <c r="I125" s="42"/>
      <c r="J125" s="42"/>
      <c r="K125" s="42"/>
      <c r="L125" s="42"/>
      <c r="M125" s="42"/>
      <c r="N125" s="42"/>
      <c r="O125" s="42"/>
    </row>
  </sheetData>
  <sheetProtection sheet="1"/>
  <mergeCells count="5">
    <mergeCell ref="D120:N120"/>
    <mergeCell ref="C1:L3"/>
    <mergeCell ref="L86:O86"/>
    <mergeCell ref="D12:O22"/>
    <mergeCell ref="D27:O29"/>
  </mergeCells>
  <hyperlinks>
    <hyperlink ref="H93:K93" location="Zeilen__und_Spaltenbeschriftung_ein_aus" display="Zeilen- und Spaltenbeschriftung ein/aus"/>
    <hyperlink ref="H76" location="'Anwenderhilfe für Excel'!C36" display="Kopf- und Fußzeile bearbeiten"/>
    <hyperlink ref="H75" location="'Anwenderhilfe für Excel'!C83" display="Blattregister /Blätter einfügen"/>
    <hyperlink ref="H74" location="'Anwenderhilfe für Excel'!C89" display="Zeilen- und Spaltenköpfe"/>
    <hyperlink ref="H73" location="'Anwenderhilfe für Excel'!C95" display="Gitternetz"/>
    <hyperlink ref="H74:J74" location="Zeilen__und_Spaltenbeschriftung_ein_aus" display="» Zeilen- und Spaltenbeschriftung ein/aus"/>
    <hyperlink ref="H75:J75" r:id="rId1" display="» Blattregister ein/aus"/>
    <hyperlink ref="H76:I76" location="Gitternetz_ein_aus" display="» Gitternetz ein/aus"/>
    <hyperlink ref="H77" location="Hilfe!C100" display="Anpassen der Lösung"/>
    <hyperlink ref="H77:I77" location="Hilfe!C101" display="Anpassen der Lösung"/>
    <hyperlink ref="H77:J77" location="Zoom" display="» Zoom einstellen"/>
    <hyperlink ref="D6:E6" location="Inhaltliche_Hilfe" display="» Inhaltliche Hilfe"/>
    <hyperlink ref="D7" location="'Technische Hilfe'!Druckbereich" display="» Technische Hilfe"/>
    <hyperlink ref="D7:E7" location="Technische_Hilfe" display="» Technische Hilfe"/>
    <hyperlink ref="H73:I73" location="Gitternetz_ein_aus" display="» Gitternetz ein/aus"/>
    <hyperlink ref="H75:I75" location="Blattregister_ein_aus" display="» Blattregister ein/aus"/>
    <hyperlink ref="H76:J76" location="Kopf__und_Fußzeile_bearbeiten" display="» Kopf- und Fußzeile anpassen"/>
    <hyperlink ref="M6" location="Startseite!A1" tooltip="» Startseite" display="» Startseite"/>
    <hyperlink ref="M25" location="Startseite!A1" tooltip="» Startseite" display="» Startseite"/>
  </hyperlinks>
  <printOptions/>
  <pageMargins left="0.787401575" right="0.787401575" top="0.58" bottom="0.67" header="0.35" footer="0.37"/>
  <pageSetup horizontalDpi="600" verticalDpi="600" orientation="portrait" paperSize="9" scale="53" r:id="rId3"/>
  <rowBreaks count="3" manualBreakCount="3">
    <brk id="23" max="14" man="1"/>
    <brk id="84" max="14" man="1"/>
    <brk id="97" max="14" man="1"/>
  </rowBreaks>
  <drawing r:id="rId2"/>
</worksheet>
</file>

<file path=xl/worksheets/sheet3.xml><?xml version="1.0" encoding="utf-8"?>
<worksheet xmlns="http://schemas.openxmlformats.org/spreadsheetml/2006/main" xmlns:r="http://schemas.openxmlformats.org/officeDocument/2006/relationships">
  <sheetPr codeName="Tabelle6" transitionEvaluation="1">
    <pageSetUpPr fitToPage="1"/>
  </sheetPr>
  <dimension ref="B1:N27"/>
  <sheetViews>
    <sheetView showGridLines="0" showRowColHeaders="0" zoomScalePageLayoutView="0" workbookViewId="0" topLeftCell="A1">
      <selection activeCell="E19" sqref="E19:I19"/>
    </sheetView>
  </sheetViews>
  <sheetFormatPr defaultColWidth="14.75390625" defaultRowHeight="12.75"/>
  <cols>
    <col min="1" max="1" width="1.00390625" style="332" customWidth="1"/>
    <col min="2" max="2" width="0.74609375" style="332" customWidth="1"/>
    <col min="3" max="3" width="1.00390625" style="332" customWidth="1"/>
    <col min="4" max="4" width="25.375" style="333" customWidth="1"/>
    <col min="5" max="5" width="15.625" style="333" customWidth="1"/>
    <col min="6" max="6" width="1.25" style="333" customWidth="1"/>
    <col min="7" max="7" width="11.00390625" style="333" customWidth="1"/>
    <col min="8" max="8" width="2.125" style="333" customWidth="1"/>
    <col min="9" max="9" width="11.00390625" style="333" customWidth="1"/>
    <col min="10" max="10" width="3.125" style="333" customWidth="1"/>
    <col min="11" max="11" width="20.50390625" style="333" customWidth="1"/>
    <col min="12" max="12" width="1.00390625" style="332" customWidth="1"/>
    <col min="13" max="13" width="0.74609375" style="332" customWidth="1"/>
    <col min="14" max="16384" width="14.75390625" style="333" customWidth="1"/>
  </cols>
  <sheetData>
    <row r="1" spans="2:13" ht="14.25" customHeight="1">
      <c r="B1" s="354" t="s">
        <v>67</v>
      </c>
      <c r="C1" s="355"/>
      <c r="D1" s="355"/>
      <c r="E1" s="355"/>
      <c r="F1" s="355"/>
      <c r="G1" s="355"/>
      <c r="H1" s="355"/>
      <c r="I1" s="355"/>
      <c r="J1" s="355"/>
      <c r="K1" s="355"/>
      <c r="L1" s="355"/>
      <c r="M1" s="355"/>
    </row>
    <row r="2" spans="2:13" ht="14.25" customHeight="1">
      <c r="B2" s="355"/>
      <c r="C2" s="355"/>
      <c r="D2" s="355"/>
      <c r="E2" s="355"/>
      <c r="F2" s="355"/>
      <c r="G2" s="355"/>
      <c r="H2" s="355"/>
      <c r="I2" s="355"/>
      <c r="J2" s="355"/>
      <c r="K2" s="355"/>
      <c r="L2" s="355"/>
      <c r="M2" s="355"/>
    </row>
    <row r="3" spans="2:13" ht="18.75" customHeight="1">
      <c r="B3" s="356"/>
      <c r="C3" s="356"/>
      <c r="D3" s="356"/>
      <c r="E3" s="356"/>
      <c r="F3" s="356"/>
      <c r="G3" s="356"/>
      <c r="H3" s="356"/>
      <c r="I3" s="356"/>
      <c r="J3" s="356"/>
      <c r="K3" s="356"/>
      <c r="L3" s="356"/>
      <c r="M3" s="356"/>
    </row>
    <row r="4" spans="4:14" ht="6" customHeight="1">
      <c r="D4" s="332"/>
      <c r="E4" s="332"/>
      <c r="F4" s="332"/>
      <c r="G4" s="332"/>
      <c r="H4" s="332"/>
      <c r="I4" s="332"/>
      <c r="J4" s="332"/>
      <c r="K4" s="332"/>
      <c r="N4" s="332"/>
    </row>
    <row r="5" spans="4:14" ht="0.75" customHeight="1">
      <c r="D5" s="332"/>
      <c r="E5" s="332"/>
      <c r="F5" s="332"/>
      <c r="G5" s="332"/>
      <c r="H5" s="332"/>
      <c r="I5" s="332"/>
      <c r="J5" s="332"/>
      <c r="K5" s="332"/>
      <c r="N5" s="332"/>
    </row>
    <row r="6" spans="4:14" ht="0.75" customHeight="1" hidden="1">
      <c r="D6" s="332"/>
      <c r="E6" s="332"/>
      <c r="F6" s="332"/>
      <c r="G6" s="332"/>
      <c r="H6" s="332"/>
      <c r="I6" s="332"/>
      <c r="J6" s="332"/>
      <c r="K6" s="332"/>
      <c r="N6" s="332"/>
    </row>
    <row r="7" spans="4:14" ht="0.75" customHeight="1">
      <c r="D7" s="332"/>
      <c r="E7" s="332"/>
      <c r="F7" s="332"/>
      <c r="G7" s="332"/>
      <c r="H7" s="332"/>
      <c r="I7" s="332"/>
      <c r="J7" s="332"/>
      <c r="K7" s="332"/>
      <c r="N7" s="332"/>
    </row>
    <row r="8" spans="4:14" ht="0.75" customHeight="1">
      <c r="D8" s="332"/>
      <c r="E8" s="332"/>
      <c r="F8" s="332"/>
      <c r="G8" s="332"/>
      <c r="H8" s="332"/>
      <c r="I8" s="332"/>
      <c r="J8" s="332"/>
      <c r="K8" s="332"/>
      <c r="N8" s="332"/>
    </row>
    <row r="9" spans="4:14" ht="0.75" customHeight="1">
      <c r="D9" s="332"/>
      <c r="E9" s="332"/>
      <c r="F9" s="332"/>
      <c r="G9" s="332"/>
      <c r="H9" s="332"/>
      <c r="I9" s="332"/>
      <c r="J9" s="332"/>
      <c r="K9" s="332"/>
      <c r="N9" s="332"/>
    </row>
    <row r="10" spans="4:14" ht="21.75" customHeight="1" hidden="1">
      <c r="D10" s="332"/>
      <c r="E10" s="332"/>
      <c r="F10" s="332"/>
      <c r="G10" s="332"/>
      <c r="H10" s="332"/>
      <c r="I10" s="332"/>
      <c r="J10" s="332"/>
      <c r="K10" s="332"/>
      <c r="N10" s="332"/>
    </row>
    <row r="11" spans="2:13" ht="24.75" customHeight="1">
      <c r="B11" s="217"/>
      <c r="C11" s="217"/>
      <c r="D11" s="365" t="s">
        <v>67</v>
      </c>
      <c r="E11" s="366"/>
      <c r="F11" s="218"/>
      <c r="G11" s="363" t="s">
        <v>64</v>
      </c>
      <c r="H11" s="363"/>
      <c r="I11" s="364"/>
      <c r="J11" s="364"/>
      <c r="K11" s="364"/>
      <c r="L11" s="217"/>
      <c r="M11" s="217"/>
    </row>
    <row r="12" spans="2:13" ht="18.75" customHeight="1">
      <c r="B12" s="217"/>
      <c r="C12" s="217"/>
      <c r="D12" s="219"/>
      <c r="E12" s="220"/>
      <c r="F12" s="218"/>
      <c r="G12" s="221"/>
      <c r="H12" s="221"/>
      <c r="I12" s="222"/>
      <c r="J12" s="215"/>
      <c r="K12" s="222"/>
      <c r="L12" s="217"/>
      <c r="M12" s="217"/>
    </row>
    <row r="13" spans="2:13" ht="24.75" customHeight="1">
      <c r="B13" s="217"/>
      <c r="C13" s="217"/>
      <c r="D13" s="223" t="s">
        <v>68</v>
      </c>
      <c r="E13" s="360" t="s">
        <v>69</v>
      </c>
      <c r="F13" s="361"/>
      <c r="G13" s="361"/>
      <c r="H13" s="361"/>
      <c r="I13" s="362"/>
      <c r="J13" s="222"/>
      <c r="K13" s="222"/>
      <c r="L13" s="217"/>
      <c r="M13" s="217"/>
    </row>
    <row r="14" spans="2:13" ht="24.75" customHeight="1">
      <c r="B14" s="217"/>
      <c r="C14" s="217"/>
      <c r="D14" s="223"/>
      <c r="E14" s="224"/>
      <c r="F14" s="224"/>
      <c r="G14" s="225"/>
      <c r="H14" s="225"/>
      <c r="I14" s="226"/>
      <c r="J14" s="222"/>
      <c r="K14" s="222"/>
      <c r="L14" s="217"/>
      <c r="M14" s="217"/>
    </row>
    <row r="15" spans="2:13" ht="24.75" customHeight="1">
      <c r="B15" s="217"/>
      <c r="C15" s="217"/>
      <c r="D15" s="223" t="s">
        <v>70</v>
      </c>
      <c r="E15" s="360" t="s">
        <v>70</v>
      </c>
      <c r="F15" s="361"/>
      <c r="G15" s="361"/>
      <c r="H15" s="361"/>
      <c r="I15" s="362"/>
      <c r="J15" s="222"/>
      <c r="K15" s="222"/>
      <c r="L15" s="217"/>
      <c r="M15" s="217"/>
    </row>
    <row r="16" spans="2:13" ht="24.75" customHeight="1">
      <c r="B16" s="217"/>
      <c r="C16" s="217"/>
      <c r="D16" s="223"/>
      <c r="E16" s="224"/>
      <c r="F16" s="224"/>
      <c r="G16" s="225"/>
      <c r="H16" s="225"/>
      <c r="I16" s="226"/>
      <c r="J16" s="222"/>
      <c r="K16" s="222"/>
      <c r="L16" s="217"/>
      <c r="M16" s="217"/>
    </row>
    <row r="17" spans="2:13" ht="24.75" customHeight="1">
      <c r="B17" s="217"/>
      <c r="C17" s="217"/>
      <c r="D17" s="223" t="s">
        <v>71</v>
      </c>
      <c r="E17" s="360" t="s">
        <v>72</v>
      </c>
      <c r="F17" s="361"/>
      <c r="G17" s="361"/>
      <c r="H17" s="361"/>
      <c r="I17" s="362"/>
      <c r="J17" s="222"/>
      <c r="K17" s="222"/>
      <c r="L17" s="217"/>
      <c r="M17" s="217"/>
    </row>
    <row r="18" spans="2:13" ht="24.75" customHeight="1">
      <c r="B18" s="217"/>
      <c r="C18" s="217"/>
      <c r="D18" s="223"/>
      <c r="E18" s="226"/>
      <c r="F18" s="227"/>
      <c r="G18" s="227"/>
      <c r="H18" s="227"/>
      <c r="I18" s="227"/>
      <c r="J18" s="222"/>
      <c r="K18" s="222"/>
      <c r="L18" s="217"/>
      <c r="M18" s="217"/>
    </row>
    <row r="19" spans="2:13" ht="24.75" customHeight="1">
      <c r="B19" s="217"/>
      <c r="C19" s="217"/>
      <c r="D19" s="223" t="s">
        <v>73</v>
      </c>
      <c r="E19" s="357">
        <v>43891</v>
      </c>
      <c r="F19" s="358"/>
      <c r="G19" s="358"/>
      <c r="H19" s="358"/>
      <c r="I19" s="359"/>
      <c r="J19" s="222"/>
      <c r="K19" s="222"/>
      <c r="L19" s="217"/>
      <c r="M19" s="217"/>
    </row>
    <row r="20" spans="2:13" ht="24.75" customHeight="1">
      <c r="B20" s="217"/>
      <c r="C20" s="217"/>
      <c r="D20" s="222"/>
      <c r="E20" s="228"/>
      <c r="F20" s="228"/>
      <c r="G20" s="229"/>
      <c r="H20" s="229"/>
      <c r="I20" s="222"/>
      <c r="J20" s="222"/>
      <c r="K20" s="222"/>
      <c r="L20" s="217"/>
      <c r="M20" s="217"/>
    </row>
    <row r="21" spans="2:13" ht="15" customHeight="1">
      <c r="B21" s="217"/>
      <c r="C21" s="217"/>
      <c r="D21" s="230"/>
      <c r="E21" s="228"/>
      <c r="F21" s="228"/>
      <c r="G21" s="229"/>
      <c r="H21" s="229"/>
      <c r="I21" s="231"/>
      <c r="J21" s="222"/>
      <c r="K21" s="222"/>
      <c r="L21" s="217"/>
      <c r="M21" s="217"/>
    </row>
    <row r="22" spans="2:13" ht="15" customHeight="1">
      <c r="B22" s="217"/>
      <c r="C22" s="217"/>
      <c r="D22" s="230"/>
      <c r="E22" s="228"/>
      <c r="F22" s="228"/>
      <c r="G22" s="229"/>
      <c r="H22" s="229"/>
      <c r="I22" s="222"/>
      <c r="J22" s="222"/>
      <c r="K22" s="222"/>
      <c r="L22" s="217"/>
      <c r="M22" s="217"/>
    </row>
    <row r="23" spans="2:13" ht="24.75" customHeight="1">
      <c r="B23" s="217"/>
      <c r="C23" s="217"/>
      <c r="D23" s="222"/>
      <c r="E23" s="228"/>
      <c r="F23" s="228"/>
      <c r="G23" s="229"/>
      <c r="H23" s="229"/>
      <c r="I23" s="222"/>
      <c r="J23" s="222"/>
      <c r="K23" s="222"/>
      <c r="L23" s="217"/>
      <c r="M23" s="217"/>
    </row>
    <row r="24" spans="2:13" ht="24.75" customHeight="1">
      <c r="B24" s="217"/>
      <c r="C24" s="217"/>
      <c r="D24" s="222"/>
      <c r="E24" s="228"/>
      <c r="F24" s="228"/>
      <c r="G24" s="229"/>
      <c r="H24" s="229"/>
      <c r="I24" s="222"/>
      <c r="J24" s="222"/>
      <c r="K24" s="222"/>
      <c r="L24" s="217"/>
      <c r="M24" s="217"/>
    </row>
    <row r="25" spans="2:13" ht="12.75" customHeight="1">
      <c r="B25" s="217"/>
      <c r="C25" s="217"/>
      <c r="D25" s="217"/>
      <c r="E25" s="217"/>
      <c r="F25" s="217"/>
      <c r="G25" s="217"/>
      <c r="H25" s="217"/>
      <c r="I25" s="217"/>
      <c r="J25" s="217"/>
      <c r="K25" s="217"/>
      <c r="L25" s="217"/>
      <c r="M25" s="217"/>
    </row>
    <row r="26" spans="2:13" ht="15" customHeight="1">
      <c r="B26" s="217"/>
      <c r="C26" s="217"/>
      <c r="D26" s="232"/>
      <c r="E26" s="217"/>
      <c r="F26" s="217"/>
      <c r="G26" s="232"/>
      <c r="H26" s="232"/>
      <c r="I26" s="217"/>
      <c r="J26" s="217"/>
      <c r="K26" s="217"/>
      <c r="L26" s="217"/>
      <c r="M26" s="217"/>
    </row>
    <row r="27" spans="2:13" ht="6" customHeight="1">
      <c r="B27" s="217"/>
      <c r="C27" s="217"/>
      <c r="D27" s="217"/>
      <c r="E27" s="217"/>
      <c r="F27" s="217"/>
      <c r="G27" s="217"/>
      <c r="H27" s="217"/>
      <c r="I27" s="217"/>
      <c r="J27" s="217"/>
      <c r="K27" s="217"/>
      <c r="L27" s="217"/>
      <c r="M27" s="217"/>
    </row>
  </sheetData>
  <sheetProtection sheet="1" selectLockedCells="1"/>
  <mergeCells count="7">
    <mergeCell ref="B1:M3"/>
    <mergeCell ref="E19:I19"/>
    <mergeCell ref="E15:I15"/>
    <mergeCell ref="E17:I17"/>
    <mergeCell ref="G11:K11"/>
    <mergeCell ref="E13:I13"/>
    <mergeCell ref="D11:E11"/>
  </mergeCells>
  <hyperlinks>
    <hyperlink ref="G11:K11" location="Startseite!A1" tooltip="» Startseite" display="» Startseite"/>
  </hyperlinks>
  <printOptions horizontalCentered="1"/>
  <pageMargins left="0.3937007874015748" right="0.3937007874015748" top="0.86" bottom="0.7874015748031497" header="0.5118110236220472" footer="0.5118110236220472"/>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sheetPr codeName="Tabelle1" transitionEvaluation="1">
    <pageSetUpPr fitToPage="1"/>
  </sheetPr>
  <dimension ref="A1:M52"/>
  <sheetViews>
    <sheetView showGridLines="0" showRowColHeaders="0" showOutlineSymbols="0" zoomScalePageLayoutView="0" workbookViewId="0" topLeftCell="A26">
      <selection activeCell="F16" sqref="F16"/>
    </sheetView>
  </sheetViews>
  <sheetFormatPr defaultColWidth="34.50390625" defaultRowHeight="12.75"/>
  <cols>
    <col min="1" max="1" width="1.00390625" style="101" customWidth="1"/>
    <col min="2" max="3" width="0.74609375" style="100" customWidth="1"/>
    <col min="4" max="4" width="30.75390625" style="100" customWidth="1"/>
    <col min="5" max="5" width="7.75390625" style="100" customWidth="1"/>
    <col min="6" max="6" width="8.125" style="100" customWidth="1"/>
    <col min="7" max="7" width="7.75390625" style="100" customWidth="1"/>
    <col min="8" max="8" width="7.625" style="100" customWidth="1"/>
    <col min="9" max="9" width="10.00390625" style="100" customWidth="1"/>
    <col min="10" max="10" width="5.375" style="100" customWidth="1"/>
    <col min="11" max="12" width="0.74609375" style="100" customWidth="1"/>
    <col min="13" max="16384" width="34.50390625" style="100" customWidth="1"/>
  </cols>
  <sheetData>
    <row r="1" spans="1:13" ht="14.25" customHeight="1">
      <c r="A1" s="174"/>
      <c r="B1" s="367" t="s">
        <v>97</v>
      </c>
      <c r="C1" s="368"/>
      <c r="D1" s="368"/>
      <c r="E1" s="368"/>
      <c r="F1" s="368"/>
      <c r="G1" s="368"/>
      <c r="H1" s="368"/>
      <c r="I1" s="368"/>
      <c r="J1" s="368"/>
      <c r="K1" s="368"/>
      <c r="L1" s="368"/>
      <c r="M1" s="175"/>
    </row>
    <row r="2" spans="1:13" ht="14.25" customHeight="1">
      <c r="A2" s="174"/>
      <c r="B2" s="368"/>
      <c r="C2" s="368"/>
      <c r="D2" s="368"/>
      <c r="E2" s="368"/>
      <c r="F2" s="368"/>
      <c r="G2" s="368"/>
      <c r="H2" s="368"/>
      <c r="I2" s="368"/>
      <c r="J2" s="368"/>
      <c r="K2" s="368"/>
      <c r="L2" s="368"/>
      <c r="M2" s="175"/>
    </row>
    <row r="3" spans="1:13" ht="18.75" customHeight="1">
      <c r="A3" s="174"/>
      <c r="B3" s="369"/>
      <c r="C3" s="369"/>
      <c r="D3" s="369"/>
      <c r="E3" s="369"/>
      <c r="F3" s="369"/>
      <c r="G3" s="369"/>
      <c r="H3" s="369"/>
      <c r="I3" s="369"/>
      <c r="J3" s="369"/>
      <c r="K3" s="369"/>
      <c r="L3" s="369"/>
      <c r="M3" s="175"/>
    </row>
    <row r="4" spans="1:13" ht="6" customHeight="1">
      <c r="A4" s="174"/>
      <c r="B4" s="174"/>
      <c r="C4" s="174"/>
      <c r="D4" s="174"/>
      <c r="E4" s="174"/>
      <c r="F4" s="174"/>
      <c r="G4" s="174"/>
      <c r="H4" s="174"/>
      <c r="I4" s="174"/>
      <c r="J4" s="174"/>
      <c r="K4" s="174"/>
      <c r="L4" s="174"/>
      <c r="M4" s="174"/>
    </row>
    <row r="5" spans="1:13" ht="0.75" customHeight="1">
      <c r="A5" s="174"/>
      <c r="B5" s="101"/>
      <c r="C5" s="101"/>
      <c r="D5" s="101"/>
      <c r="E5" s="101"/>
      <c r="F5" s="101"/>
      <c r="G5" s="101"/>
      <c r="H5" s="101"/>
      <c r="I5" s="101"/>
      <c r="J5" s="101"/>
      <c r="K5" s="101"/>
      <c r="L5" s="101"/>
      <c r="M5" s="174"/>
    </row>
    <row r="6" spans="1:13" ht="0.75" customHeight="1">
      <c r="A6" s="174"/>
      <c r="B6" s="101"/>
      <c r="C6" s="101"/>
      <c r="D6" s="101"/>
      <c r="E6" s="101"/>
      <c r="F6" s="101"/>
      <c r="G6" s="101"/>
      <c r="H6" s="101"/>
      <c r="I6" s="101"/>
      <c r="J6" s="101"/>
      <c r="K6" s="101"/>
      <c r="L6" s="101"/>
      <c r="M6" s="174"/>
    </row>
    <row r="7" spans="1:13" ht="0.75" customHeight="1">
      <c r="A7" s="174"/>
      <c r="B7" s="101"/>
      <c r="C7" s="101"/>
      <c r="D7" s="101"/>
      <c r="E7" s="101"/>
      <c r="F7" s="101"/>
      <c r="G7" s="101"/>
      <c r="H7" s="101"/>
      <c r="I7" s="101"/>
      <c r="J7" s="101"/>
      <c r="K7" s="101"/>
      <c r="L7" s="101"/>
      <c r="M7" s="174"/>
    </row>
    <row r="8" spans="1:13" ht="0.75" customHeight="1">
      <c r="A8" s="174"/>
      <c r="B8" s="101"/>
      <c r="C8" s="101"/>
      <c r="D8" s="101"/>
      <c r="E8" s="101"/>
      <c r="F8" s="101"/>
      <c r="G8" s="101"/>
      <c r="H8" s="101"/>
      <c r="I8" s="101"/>
      <c r="J8" s="101"/>
      <c r="K8" s="101"/>
      <c r="L8" s="101"/>
      <c r="M8" s="174"/>
    </row>
    <row r="9" spans="1:13" ht="0.75" customHeight="1">
      <c r="A9" s="174"/>
      <c r="B9" s="101"/>
      <c r="C9" s="101"/>
      <c r="D9" s="101"/>
      <c r="E9" s="101"/>
      <c r="F9" s="101"/>
      <c r="G9" s="101"/>
      <c r="H9" s="101"/>
      <c r="I9" s="101"/>
      <c r="J9" s="101"/>
      <c r="K9" s="101"/>
      <c r="L9" s="101"/>
      <c r="M9" s="174"/>
    </row>
    <row r="10" spans="1:13" ht="11.25" customHeight="1" hidden="1">
      <c r="A10" s="174"/>
      <c r="B10" s="101"/>
      <c r="C10" s="174"/>
      <c r="D10" s="174"/>
      <c r="E10" s="174"/>
      <c r="F10" s="174"/>
      <c r="G10" s="174"/>
      <c r="H10" s="174"/>
      <c r="I10" s="174"/>
      <c r="J10" s="174"/>
      <c r="K10" s="174"/>
      <c r="L10" s="101"/>
      <c r="M10" s="174"/>
    </row>
    <row r="11" spans="1:13" ht="27">
      <c r="A11" s="174"/>
      <c r="B11" s="236"/>
      <c r="C11" s="236"/>
      <c r="D11" s="237" t="s">
        <v>74</v>
      </c>
      <c r="E11" s="238"/>
      <c r="F11" s="238"/>
      <c r="G11" s="239"/>
      <c r="H11" s="240"/>
      <c r="I11" s="241" t="s">
        <v>64</v>
      </c>
      <c r="J11" s="242"/>
      <c r="K11" s="236"/>
      <c r="L11" s="236"/>
      <c r="M11" s="175"/>
    </row>
    <row r="12" spans="1:13" ht="18.75" customHeight="1">
      <c r="A12" s="174"/>
      <c r="B12" s="236"/>
      <c r="C12" s="236"/>
      <c r="D12" s="243"/>
      <c r="E12" s="243"/>
      <c r="F12" s="243"/>
      <c r="G12" s="243"/>
      <c r="H12" s="243"/>
      <c r="I12" s="241"/>
      <c r="J12" s="243"/>
      <c r="K12" s="236"/>
      <c r="L12" s="236"/>
      <c r="M12" s="175"/>
    </row>
    <row r="13" spans="1:13" ht="15">
      <c r="A13" s="174"/>
      <c r="B13" s="236"/>
      <c r="C13" s="236"/>
      <c r="D13" s="243"/>
      <c r="E13" s="243"/>
      <c r="F13" s="243"/>
      <c r="G13" s="243"/>
      <c r="H13" s="243"/>
      <c r="I13" s="243"/>
      <c r="J13" s="243"/>
      <c r="K13" s="236"/>
      <c r="L13" s="236"/>
      <c r="M13" s="175"/>
    </row>
    <row r="14" spans="1:13" ht="15">
      <c r="A14" s="174"/>
      <c r="B14" s="236"/>
      <c r="C14" s="236"/>
      <c r="D14" s="244" t="s">
        <v>75</v>
      </c>
      <c r="E14" s="245"/>
      <c r="F14" s="245"/>
      <c r="G14" s="245"/>
      <c r="H14" s="245"/>
      <c r="I14" s="245"/>
      <c r="J14" s="246"/>
      <c r="K14" s="236"/>
      <c r="L14" s="236"/>
      <c r="M14" s="175"/>
    </row>
    <row r="15" spans="1:13" ht="15">
      <c r="A15" s="174"/>
      <c r="B15" s="236"/>
      <c r="C15" s="236"/>
      <c r="D15" s="107"/>
      <c r="E15" s="107"/>
      <c r="F15" s="107"/>
      <c r="G15" s="107"/>
      <c r="H15" s="107"/>
      <c r="I15" s="107"/>
      <c r="J15" s="107"/>
      <c r="K15" s="236"/>
      <c r="L15" s="236"/>
      <c r="M15" s="175"/>
    </row>
    <row r="16" spans="1:13" ht="15">
      <c r="A16" s="174"/>
      <c r="B16" s="236"/>
      <c r="C16" s="236"/>
      <c r="D16" s="247" t="s">
        <v>76</v>
      </c>
      <c r="E16" s="107"/>
      <c r="F16" s="255">
        <v>7.8</v>
      </c>
      <c r="G16" s="246" t="s">
        <v>77</v>
      </c>
      <c r="H16" s="107"/>
      <c r="I16" s="107"/>
      <c r="J16" s="107"/>
      <c r="K16" s="236"/>
      <c r="L16" s="236"/>
      <c r="M16" s="175"/>
    </row>
    <row r="17" spans="1:13" ht="15">
      <c r="A17" s="174"/>
      <c r="B17" s="236"/>
      <c r="C17" s="236"/>
      <c r="D17" s="248" t="s">
        <v>78</v>
      </c>
      <c r="E17" s="249"/>
      <c r="F17" s="255">
        <v>261</v>
      </c>
      <c r="G17" s="249" t="s">
        <v>79</v>
      </c>
      <c r="H17" s="107"/>
      <c r="I17" s="107"/>
      <c r="J17" s="107"/>
      <c r="K17" s="236"/>
      <c r="L17" s="236"/>
      <c r="M17" s="175"/>
    </row>
    <row r="18" spans="1:13" ht="15">
      <c r="A18" s="174"/>
      <c r="B18" s="236"/>
      <c r="C18" s="236"/>
      <c r="D18" s="247" t="s">
        <v>192</v>
      </c>
      <c r="E18" s="107"/>
      <c r="F18" s="177">
        <f>F16*F17</f>
        <v>2035.8</v>
      </c>
      <c r="G18" s="246" t="s">
        <v>80</v>
      </c>
      <c r="H18" s="107"/>
      <c r="I18" s="104">
        <f>ROUND(F18,0)</f>
        <v>2036</v>
      </c>
      <c r="J18" s="107" t="s">
        <v>81</v>
      </c>
      <c r="K18" s="236"/>
      <c r="L18" s="236"/>
      <c r="M18" s="175"/>
    </row>
    <row r="19" spans="1:13" ht="15">
      <c r="A19" s="174"/>
      <c r="B19" s="236"/>
      <c r="C19" s="236"/>
      <c r="D19" s="107"/>
      <c r="E19" s="107"/>
      <c r="F19" s="107"/>
      <c r="G19" s="107"/>
      <c r="H19" s="107"/>
      <c r="I19" s="107"/>
      <c r="J19" s="107"/>
      <c r="K19" s="236"/>
      <c r="L19" s="236"/>
      <c r="M19" s="175"/>
    </row>
    <row r="20" spans="1:13" ht="15">
      <c r="A20" s="174"/>
      <c r="B20" s="236"/>
      <c r="C20" s="236"/>
      <c r="D20" s="250" t="s">
        <v>82</v>
      </c>
      <c r="E20" s="107"/>
      <c r="F20" s="255">
        <v>11</v>
      </c>
      <c r="G20" s="250" t="s">
        <v>83</v>
      </c>
      <c r="H20" s="103">
        <f>$F$16</f>
        <v>7.8</v>
      </c>
      <c r="I20" s="104">
        <f>ROUND(H20*F20,0)</f>
        <v>86</v>
      </c>
      <c r="J20" s="107" t="s">
        <v>81</v>
      </c>
      <c r="K20" s="236"/>
      <c r="L20" s="236"/>
      <c r="M20" s="175"/>
    </row>
    <row r="21" spans="1:13" ht="15">
      <c r="A21" s="174"/>
      <c r="B21" s="236"/>
      <c r="C21" s="236"/>
      <c r="D21" s="250" t="s">
        <v>84</v>
      </c>
      <c r="E21" s="107"/>
      <c r="F21" s="255">
        <v>30</v>
      </c>
      <c r="G21" s="250" t="s">
        <v>83</v>
      </c>
      <c r="H21" s="103">
        <f>$F$16</f>
        <v>7.8</v>
      </c>
      <c r="I21" s="104">
        <f>ROUND(H21*F21,0)</f>
        <v>234</v>
      </c>
      <c r="J21" s="107" t="s">
        <v>81</v>
      </c>
      <c r="K21" s="236"/>
      <c r="L21" s="236"/>
      <c r="M21" s="175"/>
    </row>
    <row r="22" spans="1:13" ht="15">
      <c r="A22" s="174"/>
      <c r="B22" s="236"/>
      <c r="C22" s="236"/>
      <c r="D22" s="250" t="s">
        <v>85</v>
      </c>
      <c r="E22" s="107"/>
      <c r="F22" s="255">
        <v>10</v>
      </c>
      <c r="G22" s="250" t="s">
        <v>83</v>
      </c>
      <c r="H22" s="103">
        <f>$F$16</f>
        <v>7.8</v>
      </c>
      <c r="I22" s="104">
        <f>ROUND(H22*F22,0)</f>
        <v>78</v>
      </c>
      <c r="J22" s="107" t="s">
        <v>81</v>
      </c>
      <c r="K22" s="236"/>
      <c r="L22" s="236"/>
      <c r="M22" s="175"/>
    </row>
    <row r="23" spans="1:13" ht="15">
      <c r="A23" s="174"/>
      <c r="B23" s="236"/>
      <c r="C23" s="236"/>
      <c r="D23" s="250" t="s">
        <v>86</v>
      </c>
      <c r="E23" s="107"/>
      <c r="F23" s="255">
        <v>15</v>
      </c>
      <c r="G23" s="250" t="s">
        <v>87</v>
      </c>
      <c r="H23" s="107"/>
      <c r="I23" s="104">
        <f>ROUND((I18-I20-I21-I22)*F23/100,0)</f>
        <v>246</v>
      </c>
      <c r="J23" s="107" t="s">
        <v>81</v>
      </c>
      <c r="K23" s="236"/>
      <c r="L23" s="236"/>
      <c r="M23" s="175"/>
    </row>
    <row r="24" spans="1:13" ht="24.75" customHeight="1">
      <c r="A24" s="174"/>
      <c r="B24" s="236"/>
      <c r="C24" s="236"/>
      <c r="D24" s="251" t="s">
        <v>88</v>
      </c>
      <c r="E24" s="252"/>
      <c r="F24" s="252"/>
      <c r="G24" s="253"/>
      <c r="H24" s="254"/>
      <c r="I24" s="105">
        <f>ROUND(I18-SUM(I20:I23),0)</f>
        <v>1392</v>
      </c>
      <c r="J24" s="252" t="s">
        <v>81</v>
      </c>
      <c r="K24" s="236"/>
      <c r="L24" s="236"/>
      <c r="M24" s="175"/>
    </row>
    <row r="25" spans="1:13" ht="15">
      <c r="A25" s="174"/>
      <c r="B25" s="236"/>
      <c r="C25" s="236"/>
      <c r="D25" s="107"/>
      <c r="E25" s="107"/>
      <c r="F25" s="107"/>
      <c r="G25" s="107"/>
      <c r="H25" s="107"/>
      <c r="I25" s="107"/>
      <c r="J25" s="107"/>
      <c r="K25" s="236"/>
      <c r="L25" s="236"/>
      <c r="M25" s="175"/>
    </row>
    <row r="26" spans="1:13" ht="15">
      <c r="A26" s="174"/>
      <c r="B26" s="236"/>
      <c r="C26" s="236"/>
      <c r="D26" s="107"/>
      <c r="E26" s="107"/>
      <c r="F26" s="107"/>
      <c r="G26" s="107"/>
      <c r="H26" s="107"/>
      <c r="I26" s="107"/>
      <c r="J26" s="107"/>
      <c r="K26" s="236"/>
      <c r="L26" s="236"/>
      <c r="M26" s="175"/>
    </row>
    <row r="27" spans="1:13" ht="15">
      <c r="A27" s="174"/>
      <c r="B27" s="236"/>
      <c r="C27" s="236"/>
      <c r="D27" s="244" t="s">
        <v>89</v>
      </c>
      <c r="E27" s="245"/>
      <c r="F27" s="245"/>
      <c r="G27" s="245"/>
      <c r="H27" s="245"/>
      <c r="I27" s="245"/>
      <c r="J27" s="246"/>
      <c r="K27" s="236"/>
      <c r="L27" s="236"/>
      <c r="M27" s="175"/>
    </row>
    <row r="28" spans="1:13" ht="15">
      <c r="A28" s="174"/>
      <c r="B28" s="236"/>
      <c r="C28" s="236"/>
      <c r="D28" s="107"/>
      <c r="E28" s="107"/>
      <c r="F28" s="107"/>
      <c r="G28" s="107"/>
      <c r="H28" s="107"/>
      <c r="I28" s="107"/>
      <c r="J28" s="107"/>
      <c r="K28" s="236"/>
      <c r="L28" s="236"/>
      <c r="M28" s="175"/>
    </row>
    <row r="29" spans="1:13" ht="15">
      <c r="A29" s="174"/>
      <c r="B29" s="236"/>
      <c r="C29" s="236"/>
      <c r="D29" s="247" t="s">
        <v>90</v>
      </c>
      <c r="E29" s="107"/>
      <c r="F29" s="255">
        <v>7.8</v>
      </c>
      <c r="G29" s="246" t="s">
        <v>91</v>
      </c>
      <c r="H29" s="107"/>
      <c r="I29" s="107"/>
      <c r="J29" s="107"/>
      <c r="K29" s="236"/>
      <c r="L29" s="236"/>
      <c r="M29" s="175"/>
    </row>
    <row r="30" spans="1:13" ht="15">
      <c r="A30" s="174"/>
      <c r="B30" s="236"/>
      <c r="C30" s="236"/>
      <c r="D30" s="248" t="s">
        <v>92</v>
      </c>
      <c r="E30" s="249"/>
      <c r="F30" s="255">
        <v>52</v>
      </c>
      <c r="G30" s="249" t="s">
        <v>93</v>
      </c>
      <c r="H30" s="107"/>
      <c r="I30" s="107"/>
      <c r="J30" s="107"/>
      <c r="K30" s="236"/>
      <c r="L30" s="236"/>
      <c r="M30" s="175"/>
    </row>
    <row r="31" spans="1:13" ht="15">
      <c r="A31" s="174"/>
      <c r="B31" s="236"/>
      <c r="C31" s="236"/>
      <c r="D31" s="247" t="s">
        <v>192</v>
      </c>
      <c r="E31" s="107"/>
      <c r="F31" s="106">
        <f>F29*F30</f>
        <v>405.59999999999997</v>
      </c>
      <c r="G31" s="246" t="s">
        <v>80</v>
      </c>
      <c r="H31" s="107"/>
      <c r="I31" s="107">
        <f>ROUND(F31,0)</f>
        <v>406</v>
      </c>
      <c r="J31" s="107" t="s">
        <v>81</v>
      </c>
      <c r="K31" s="236"/>
      <c r="L31" s="236"/>
      <c r="M31" s="175"/>
    </row>
    <row r="32" spans="1:13" ht="15">
      <c r="A32" s="174"/>
      <c r="B32" s="236"/>
      <c r="C32" s="236"/>
      <c r="D32" s="107"/>
      <c r="E32" s="107"/>
      <c r="F32" s="107"/>
      <c r="G32" s="107"/>
      <c r="H32" s="107"/>
      <c r="I32" s="107"/>
      <c r="J32" s="107"/>
      <c r="K32" s="236"/>
      <c r="L32" s="236"/>
      <c r="M32" s="175"/>
    </row>
    <row r="33" spans="1:13" ht="15">
      <c r="A33" s="174"/>
      <c r="B33" s="236"/>
      <c r="C33" s="236"/>
      <c r="D33" s="250" t="s">
        <v>82</v>
      </c>
      <c r="E33" s="107"/>
      <c r="F33" s="255">
        <v>11</v>
      </c>
      <c r="G33" s="250" t="s">
        <v>83</v>
      </c>
      <c r="H33" s="103">
        <f>ROUND($F$29/5,1)</f>
        <v>1.6</v>
      </c>
      <c r="I33" s="104">
        <f>ROUND(H33*F33,0)</f>
        <v>18</v>
      </c>
      <c r="J33" s="107" t="s">
        <v>81</v>
      </c>
      <c r="K33" s="236"/>
      <c r="L33" s="236"/>
      <c r="M33" s="175"/>
    </row>
    <row r="34" spans="1:13" ht="15">
      <c r="A34" s="174"/>
      <c r="B34" s="236"/>
      <c r="C34" s="236"/>
      <c r="D34" s="250" t="s">
        <v>84</v>
      </c>
      <c r="E34" s="107"/>
      <c r="F34" s="255">
        <v>30</v>
      </c>
      <c r="G34" s="250" t="s">
        <v>83</v>
      </c>
      <c r="H34" s="103">
        <f>ROUND($F$29/5,1)</f>
        <v>1.6</v>
      </c>
      <c r="I34" s="104">
        <f>ROUND(H34*F34,0)</f>
        <v>48</v>
      </c>
      <c r="J34" s="107" t="s">
        <v>81</v>
      </c>
      <c r="K34" s="236"/>
      <c r="L34" s="236"/>
      <c r="M34" s="175"/>
    </row>
    <row r="35" spans="1:13" ht="15">
      <c r="A35" s="174"/>
      <c r="B35" s="236"/>
      <c r="C35" s="236"/>
      <c r="D35" s="250" t="s">
        <v>85</v>
      </c>
      <c r="E35" s="107"/>
      <c r="F35" s="255">
        <v>20</v>
      </c>
      <c r="G35" s="250" t="s">
        <v>83</v>
      </c>
      <c r="H35" s="103">
        <f>ROUND($F$29/5,1)</f>
        <v>1.6</v>
      </c>
      <c r="I35" s="104">
        <f>ROUND(H35*F35,0)</f>
        <v>32</v>
      </c>
      <c r="J35" s="107" t="s">
        <v>81</v>
      </c>
      <c r="K35" s="236"/>
      <c r="L35" s="236"/>
      <c r="M35" s="175"/>
    </row>
    <row r="36" spans="1:13" ht="15">
      <c r="A36" s="174"/>
      <c r="B36" s="236"/>
      <c r="C36" s="236"/>
      <c r="D36" s="250" t="s">
        <v>86</v>
      </c>
      <c r="E36" s="107"/>
      <c r="F36" s="255">
        <v>10</v>
      </c>
      <c r="G36" s="250" t="s">
        <v>87</v>
      </c>
      <c r="H36" s="107"/>
      <c r="I36" s="104">
        <f>ROUND((I31-I33-I34-I35)*F36/100,0)</f>
        <v>31</v>
      </c>
      <c r="J36" s="107" t="s">
        <v>81</v>
      </c>
      <c r="K36" s="236"/>
      <c r="L36" s="236"/>
      <c r="M36" s="175"/>
    </row>
    <row r="37" spans="1:13" ht="24.75" customHeight="1">
      <c r="A37" s="174"/>
      <c r="B37" s="236"/>
      <c r="C37" s="236"/>
      <c r="D37" s="251" t="s">
        <v>94</v>
      </c>
      <c r="E37" s="252"/>
      <c r="F37" s="252"/>
      <c r="G37" s="253"/>
      <c r="H37" s="254"/>
      <c r="I37" s="105">
        <f>ROUND(I31-SUM(I33:I36),0)</f>
        <v>277</v>
      </c>
      <c r="J37" s="252" t="s">
        <v>81</v>
      </c>
      <c r="K37" s="236"/>
      <c r="L37" s="236"/>
      <c r="M37" s="175"/>
    </row>
    <row r="38" spans="1:13" ht="15">
      <c r="A38" s="174"/>
      <c r="B38" s="236"/>
      <c r="C38" s="236"/>
      <c r="D38" s="107"/>
      <c r="E38" s="107"/>
      <c r="F38" s="107"/>
      <c r="G38" s="107"/>
      <c r="H38" s="107"/>
      <c r="I38" s="107"/>
      <c r="J38" s="107"/>
      <c r="K38" s="236"/>
      <c r="L38" s="236"/>
      <c r="M38" s="175"/>
    </row>
    <row r="39" spans="1:13" ht="15">
      <c r="A39" s="174"/>
      <c r="B39" s="236"/>
      <c r="C39" s="236"/>
      <c r="D39" s="107"/>
      <c r="E39" s="107"/>
      <c r="F39" s="107"/>
      <c r="G39" s="107"/>
      <c r="H39" s="107"/>
      <c r="I39" s="107"/>
      <c r="J39" s="107"/>
      <c r="K39" s="236"/>
      <c r="L39" s="236"/>
      <c r="M39" s="175"/>
    </row>
    <row r="40" spans="1:13" ht="15">
      <c r="A40" s="174"/>
      <c r="B40" s="236"/>
      <c r="C40" s="236"/>
      <c r="D40" s="244" t="s">
        <v>95</v>
      </c>
      <c r="E40" s="245"/>
      <c r="F40" s="245"/>
      <c r="G40" s="245"/>
      <c r="H40" s="245"/>
      <c r="I40" s="245"/>
      <c r="J40" s="246"/>
      <c r="K40" s="236"/>
      <c r="L40" s="236"/>
      <c r="M40" s="175"/>
    </row>
    <row r="41" spans="1:13" ht="15">
      <c r="A41" s="174"/>
      <c r="B41" s="236"/>
      <c r="C41" s="236"/>
      <c r="D41" s="107"/>
      <c r="E41" s="107"/>
      <c r="F41" s="107"/>
      <c r="G41" s="107"/>
      <c r="H41" s="107"/>
      <c r="I41" s="107"/>
      <c r="J41" s="107"/>
      <c r="K41" s="236"/>
      <c r="L41" s="236"/>
      <c r="M41" s="175"/>
    </row>
    <row r="42" spans="1:13" ht="15">
      <c r="A42" s="174"/>
      <c r="B42" s="236"/>
      <c r="C42" s="236"/>
      <c r="D42" s="247" t="s">
        <v>76</v>
      </c>
      <c r="E42" s="107"/>
      <c r="F42" s="255">
        <v>10</v>
      </c>
      <c r="G42" s="246" t="s">
        <v>77</v>
      </c>
      <c r="H42" s="107"/>
      <c r="I42" s="107"/>
      <c r="J42" s="107"/>
      <c r="K42" s="236"/>
      <c r="L42" s="236"/>
      <c r="M42" s="175"/>
    </row>
    <row r="43" spans="1:13" ht="15">
      <c r="A43" s="174"/>
      <c r="B43" s="236"/>
      <c r="C43" s="236"/>
      <c r="D43" s="248" t="s">
        <v>78</v>
      </c>
      <c r="E43" s="249"/>
      <c r="F43" s="255">
        <v>300</v>
      </c>
      <c r="G43" s="249" t="s">
        <v>79</v>
      </c>
      <c r="H43" s="107"/>
      <c r="I43" s="107"/>
      <c r="J43" s="107"/>
      <c r="K43" s="236"/>
      <c r="L43" s="236"/>
      <c r="M43" s="175"/>
    </row>
    <row r="44" spans="1:13" ht="15">
      <c r="A44" s="174"/>
      <c r="B44" s="236"/>
      <c r="C44" s="236"/>
      <c r="D44" s="247" t="s">
        <v>192</v>
      </c>
      <c r="E44" s="107"/>
      <c r="F44" s="108">
        <f>F42*F43</f>
        <v>3000</v>
      </c>
      <c r="G44" s="246" t="s">
        <v>80</v>
      </c>
      <c r="H44" s="107"/>
      <c r="I44" s="104">
        <f>F44</f>
        <v>3000</v>
      </c>
      <c r="J44" s="107" t="s">
        <v>81</v>
      </c>
      <c r="K44" s="236"/>
      <c r="L44" s="236"/>
      <c r="M44" s="175"/>
    </row>
    <row r="45" spans="1:13" ht="15">
      <c r="A45" s="174"/>
      <c r="B45" s="236"/>
      <c r="C45" s="236"/>
      <c r="D45" s="107"/>
      <c r="E45" s="107"/>
      <c r="F45" s="107"/>
      <c r="G45" s="107"/>
      <c r="H45" s="107"/>
      <c r="I45" s="107"/>
      <c r="J45" s="107"/>
      <c r="K45" s="236"/>
      <c r="L45" s="236"/>
      <c r="M45" s="175"/>
    </row>
    <row r="46" spans="1:13" ht="15">
      <c r="A46" s="174"/>
      <c r="B46" s="236"/>
      <c r="C46" s="236"/>
      <c r="D46" s="250" t="s">
        <v>82</v>
      </c>
      <c r="E46" s="107"/>
      <c r="F46" s="255">
        <v>11</v>
      </c>
      <c r="G46" s="250" t="s">
        <v>83</v>
      </c>
      <c r="H46" s="103">
        <f>$F$42</f>
        <v>10</v>
      </c>
      <c r="I46" s="104">
        <f>H46*F46</f>
        <v>110</v>
      </c>
      <c r="J46" s="107" t="s">
        <v>81</v>
      </c>
      <c r="K46" s="236"/>
      <c r="L46" s="236"/>
      <c r="M46" s="175"/>
    </row>
    <row r="47" spans="1:13" ht="15">
      <c r="A47" s="174"/>
      <c r="B47" s="236"/>
      <c r="C47" s="236"/>
      <c r="D47" s="250" t="s">
        <v>84</v>
      </c>
      <c r="E47" s="107"/>
      <c r="F47" s="255">
        <v>30</v>
      </c>
      <c r="G47" s="250" t="s">
        <v>83</v>
      </c>
      <c r="H47" s="103">
        <f>$F$42</f>
        <v>10</v>
      </c>
      <c r="I47" s="104">
        <f>H47*F47</f>
        <v>300</v>
      </c>
      <c r="J47" s="107" t="s">
        <v>81</v>
      </c>
      <c r="K47" s="236"/>
      <c r="L47" s="236"/>
      <c r="M47" s="175"/>
    </row>
    <row r="48" spans="1:13" ht="15">
      <c r="A48" s="174"/>
      <c r="B48" s="236"/>
      <c r="C48" s="236"/>
      <c r="D48" s="250" t="s">
        <v>85</v>
      </c>
      <c r="E48" s="107"/>
      <c r="F48" s="255">
        <v>5</v>
      </c>
      <c r="G48" s="250" t="s">
        <v>83</v>
      </c>
      <c r="H48" s="103">
        <f>$F$42</f>
        <v>10</v>
      </c>
      <c r="I48" s="104">
        <f>H48*F48</f>
        <v>50</v>
      </c>
      <c r="J48" s="107" t="s">
        <v>81</v>
      </c>
      <c r="K48" s="236"/>
      <c r="L48" s="236"/>
      <c r="M48" s="175"/>
    </row>
    <row r="49" spans="1:13" ht="15">
      <c r="A49" s="174"/>
      <c r="B49" s="236"/>
      <c r="C49" s="236"/>
      <c r="D49" s="250" t="s">
        <v>86</v>
      </c>
      <c r="E49" s="107"/>
      <c r="F49" s="255">
        <v>60</v>
      </c>
      <c r="G49" s="250" t="s">
        <v>87</v>
      </c>
      <c r="H49" s="107"/>
      <c r="I49" s="104">
        <f>(I44-I46-I47-I48)*F49/100</f>
        <v>1524</v>
      </c>
      <c r="J49" s="107" t="s">
        <v>81</v>
      </c>
      <c r="K49" s="236"/>
      <c r="L49" s="236"/>
      <c r="M49" s="175"/>
    </row>
    <row r="50" spans="1:13" ht="24.75" customHeight="1">
      <c r="A50" s="174"/>
      <c r="B50" s="236"/>
      <c r="C50" s="236"/>
      <c r="D50" s="251" t="s">
        <v>96</v>
      </c>
      <c r="E50" s="252"/>
      <c r="F50" s="252"/>
      <c r="G50" s="253"/>
      <c r="H50" s="254"/>
      <c r="I50" s="105">
        <f>I44-SUM(I46:I49)</f>
        <v>1016</v>
      </c>
      <c r="J50" s="252" t="s">
        <v>81</v>
      </c>
      <c r="K50" s="236"/>
      <c r="L50" s="236"/>
      <c r="M50" s="175"/>
    </row>
    <row r="51" spans="1:13" ht="15.75" customHeight="1">
      <c r="A51" s="174"/>
      <c r="B51" s="236"/>
      <c r="C51" s="236"/>
      <c r="D51" s="107"/>
      <c r="E51" s="107"/>
      <c r="F51" s="107"/>
      <c r="G51" s="107"/>
      <c r="H51" s="107"/>
      <c r="I51" s="107"/>
      <c r="J51" s="107"/>
      <c r="K51" s="236"/>
      <c r="L51" s="236"/>
      <c r="M51" s="175"/>
    </row>
    <row r="52" spans="1:13" ht="6" customHeight="1">
      <c r="A52" s="174"/>
      <c r="B52" s="236"/>
      <c r="C52" s="236"/>
      <c r="D52" s="236"/>
      <c r="E52" s="236"/>
      <c r="F52" s="236"/>
      <c r="G52" s="236"/>
      <c r="H52" s="236"/>
      <c r="I52" s="236"/>
      <c r="J52" s="236"/>
      <c r="K52" s="236"/>
      <c r="L52" s="236"/>
      <c r="M52" s="175"/>
    </row>
  </sheetData>
  <sheetProtection sheet="1"/>
  <mergeCells count="1">
    <mergeCell ref="B1:L3"/>
  </mergeCells>
  <hyperlinks>
    <hyperlink ref="I11" location="Startseite!A1" tooltip="Startseite" display="» Startseite"/>
  </hyperlinks>
  <printOptions horizontalCentered="1"/>
  <pageMargins left="0.3937007874015748" right="0.3937007874015748" top="0.87" bottom="0.7874015748031497" header="0.5118110236220472" footer="0.5118110236220472"/>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pageSetUpPr fitToPage="1"/>
  </sheetPr>
  <dimension ref="A1:M117"/>
  <sheetViews>
    <sheetView showGridLines="0" showRowColHeaders="0" zoomScalePageLayoutView="0" workbookViewId="0" topLeftCell="A1">
      <selection activeCell="D16" sqref="D16"/>
    </sheetView>
  </sheetViews>
  <sheetFormatPr defaultColWidth="11.00390625" defaultRowHeight="12.75"/>
  <cols>
    <col min="1" max="1" width="1.00390625" style="122" customWidth="1"/>
    <col min="2" max="3" width="0.74609375" style="102" customWidth="1"/>
    <col min="4" max="4" width="38.375" style="102" bestFit="1" customWidth="1"/>
    <col min="5" max="5" width="10.75390625" style="102" bestFit="1" customWidth="1"/>
    <col min="6" max="6" width="13.50390625" style="102" bestFit="1" customWidth="1"/>
    <col min="7" max="7" width="10.75390625" style="102" bestFit="1" customWidth="1"/>
    <col min="8" max="8" width="25.00390625" style="119" bestFit="1" customWidth="1"/>
    <col min="9" max="9" width="6.50390625" style="102" bestFit="1" customWidth="1"/>
    <col min="10" max="11" width="0.74609375" style="102" customWidth="1"/>
    <col min="12" max="16384" width="11.00390625" style="102" customWidth="1"/>
  </cols>
  <sheetData>
    <row r="1" spans="1:13" s="109" customFormat="1" ht="14.25" customHeight="1">
      <c r="A1" s="178"/>
      <c r="B1" s="367" t="s">
        <v>98</v>
      </c>
      <c r="C1" s="370"/>
      <c r="D1" s="370"/>
      <c r="E1" s="370"/>
      <c r="F1" s="370"/>
      <c r="G1" s="370"/>
      <c r="H1" s="370"/>
      <c r="I1" s="370"/>
      <c r="J1" s="370"/>
      <c r="K1" s="370"/>
      <c r="L1" s="179"/>
      <c r="M1" s="179"/>
    </row>
    <row r="2" spans="1:13" s="109" customFormat="1" ht="14.25" customHeight="1">
      <c r="A2" s="178"/>
      <c r="B2" s="370"/>
      <c r="C2" s="370"/>
      <c r="D2" s="370"/>
      <c r="E2" s="370"/>
      <c r="F2" s="370"/>
      <c r="G2" s="370"/>
      <c r="H2" s="370"/>
      <c r="I2" s="370"/>
      <c r="J2" s="370"/>
      <c r="K2" s="370"/>
      <c r="L2" s="179"/>
      <c r="M2" s="179"/>
    </row>
    <row r="3" spans="1:13" s="109" customFormat="1" ht="18.75" customHeight="1">
      <c r="A3" s="178"/>
      <c r="B3" s="371"/>
      <c r="C3" s="371"/>
      <c r="D3" s="371"/>
      <c r="E3" s="371"/>
      <c r="F3" s="371"/>
      <c r="G3" s="371"/>
      <c r="H3" s="371"/>
      <c r="I3" s="371"/>
      <c r="J3" s="371"/>
      <c r="K3" s="371"/>
      <c r="L3" s="179"/>
      <c r="M3" s="179"/>
    </row>
    <row r="4" spans="1:13" ht="6" customHeight="1">
      <c r="A4" s="180"/>
      <c r="B4" s="204"/>
      <c r="C4" s="204"/>
      <c r="D4" s="204"/>
      <c r="E4" s="204"/>
      <c r="F4" s="204"/>
      <c r="G4" s="204"/>
      <c r="H4" s="205"/>
      <c r="I4" s="204"/>
      <c r="J4" s="204"/>
      <c r="K4" s="204"/>
      <c r="L4" s="204"/>
      <c r="M4" s="180"/>
    </row>
    <row r="5" spans="1:13" s="109" customFormat="1" ht="0.75" customHeight="1">
      <c r="A5" s="178"/>
      <c r="B5" s="206"/>
      <c r="C5" s="206"/>
      <c r="D5" s="206"/>
      <c r="E5" s="206"/>
      <c r="F5" s="206"/>
      <c r="G5" s="206"/>
      <c r="H5" s="207"/>
      <c r="I5" s="206"/>
      <c r="J5" s="206"/>
      <c r="K5" s="206"/>
      <c r="L5" s="204"/>
      <c r="M5" s="179"/>
    </row>
    <row r="6" spans="1:13" s="109" customFormat="1" ht="0.75" customHeight="1">
      <c r="A6" s="178"/>
      <c r="B6" s="206"/>
      <c r="C6" s="206"/>
      <c r="D6" s="206"/>
      <c r="E6" s="206"/>
      <c r="F6" s="206"/>
      <c r="G6" s="206"/>
      <c r="H6" s="207"/>
      <c r="I6" s="206"/>
      <c r="J6" s="206"/>
      <c r="K6" s="206"/>
      <c r="L6" s="204"/>
      <c r="M6" s="179"/>
    </row>
    <row r="7" spans="1:13" s="109" customFormat="1" ht="0.75" customHeight="1">
      <c r="A7" s="178"/>
      <c r="B7" s="206"/>
      <c r="C7" s="206"/>
      <c r="D7" s="206"/>
      <c r="E7" s="206"/>
      <c r="F7" s="206"/>
      <c r="G7" s="206"/>
      <c r="H7" s="207"/>
      <c r="I7" s="206"/>
      <c r="J7" s="206"/>
      <c r="K7" s="206"/>
      <c r="L7" s="204"/>
      <c r="M7" s="179"/>
    </row>
    <row r="8" spans="1:13" s="109" customFormat="1" ht="0.75" customHeight="1">
      <c r="A8" s="178"/>
      <c r="B8" s="206"/>
      <c r="C8" s="206"/>
      <c r="D8" s="206"/>
      <c r="E8" s="206"/>
      <c r="F8" s="206"/>
      <c r="G8" s="206"/>
      <c r="H8" s="207"/>
      <c r="I8" s="206"/>
      <c r="J8" s="206"/>
      <c r="K8" s="206"/>
      <c r="L8" s="204"/>
      <c r="M8" s="179"/>
    </row>
    <row r="9" spans="1:13" s="109" customFormat="1" ht="0.75" customHeight="1">
      <c r="A9" s="178"/>
      <c r="B9" s="206"/>
      <c r="C9" s="206"/>
      <c r="D9" s="206"/>
      <c r="E9" s="206"/>
      <c r="F9" s="206"/>
      <c r="G9" s="206"/>
      <c r="H9" s="207"/>
      <c r="I9" s="206"/>
      <c r="J9" s="206"/>
      <c r="K9" s="206"/>
      <c r="L9" s="204"/>
      <c r="M9" s="179"/>
    </row>
    <row r="10" spans="1:13" s="109" customFormat="1" ht="11.25" customHeight="1" hidden="1">
      <c r="A10" s="178"/>
      <c r="B10" s="206"/>
      <c r="C10" s="204"/>
      <c r="D10" s="204"/>
      <c r="E10" s="204"/>
      <c r="F10" s="204"/>
      <c r="G10" s="204"/>
      <c r="H10" s="205"/>
      <c r="I10" s="204"/>
      <c r="J10" s="204"/>
      <c r="K10" s="206"/>
      <c r="L10" s="204"/>
      <c r="M10" s="179"/>
    </row>
    <row r="11" spans="1:13" s="110" customFormat="1" ht="22.5">
      <c r="A11" s="182"/>
      <c r="B11" s="98"/>
      <c r="C11" s="260"/>
      <c r="D11" s="237" t="s">
        <v>98</v>
      </c>
      <c r="E11" s="261"/>
      <c r="F11" s="261"/>
      <c r="G11" s="262"/>
      <c r="H11" s="263" t="s">
        <v>64</v>
      </c>
      <c r="I11" s="264"/>
      <c r="J11" s="265"/>
      <c r="K11" s="111"/>
      <c r="L11" s="183"/>
      <c r="M11" s="183"/>
    </row>
    <row r="12" spans="1:13" s="110" customFormat="1" ht="18.75" customHeight="1">
      <c r="A12" s="182"/>
      <c r="B12" s="111"/>
      <c r="C12" s="265"/>
      <c r="D12" s="265"/>
      <c r="E12" s="265"/>
      <c r="F12" s="265"/>
      <c r="G12" s="265"/>
      <c r="H12" s="263"/>
      <c r="I12" s="265"/>
      <c r="J12" s="265"/>
      <c r="K12" s="111"/>
      <c r="L12" s="183"/>
      <c r="M12" s="183"/>
    </row>
    <row r="13" spans="1:13" s="110" customFormat="1" ht="13.5">
      <c r="A13" s="182"/>
      <c r="B13" s="111"/>
      <c r="C13" s="265"/>
      <c r="D13" s="265"/>
      <c r="E13" s="265"/>
      <c r="F13" s="265"/>
      <c r="G13" s="265"/>
      <c r="H13" s="266"/>
      <c r="I13" s="265"/>
      <c r="J13" s="265"/>
      <c r="K13" s="111"/>
      <c r="L13" s="183"/>
      <c r="M13" s="183"/>
    </row>
    <row r="14" spans="1:13" ht="13.5">
      <c r="A14" s="180"/>
      <c r="B14" s="111"/>
      <c r="C14" s="265"/>
      <c r="D14" s="244" t="s">
        <v>99</v>
      </c>
      <c r="E14" s="112" t="s">
        <v>80</v>
      </c>
      <c r="F14" s="112" t="s">
        <v>100</v>
      </c>
      <c r="G14" s="112" t="s">
        <v>80</v>
      </c>
      <c r="H14" s="267" t="s">
        <v>101</v>
      </c>
      <c r="I14" s="268"/>
      <c r="J14" s="243"/>
      <c r="K14" s="113"/>
      <c r="L14" s="176"/>
      <c r="M14" s="176"/>
    </row>
    <row r="15" spans="1:13" ht="13.5">
      <c r="A15" s="180"/>
      <c r="B15" s="243"/>
      <c r="C15" s="243"/>
      <c r="D15" s="107"/>
      <c r="E15" s="269"/>
      <c r="F15" s="269"/>
      <c r="G15" s="269"/>
      <c r="H15" s="270"/>
      <c r="I15" s="246"/>
      <c r="J15" s="243"/>
      <c r="K15" s="113"/>
      <c r="L15" s="176"/>
      <c r="M15" s="176"/>
    </row>
    <row r="16" spans="1:13" ht="13.5">
      <c r="A16" s="180"/>
      <c r="B16" s="243"/>
      <c r="C16" s="243"/>
      <c r="D16" s="258" t="s">
        <v>102</v>
      </c>
      <c r="E16" s="114">
        <f>IF(D16="...","...",Produktivität!$I$24)</f>
        <v>1392</v>
      </c>
      <c r="F16" s="256">
        <v>1</v>
      </c>
      <c r="G16" s="115">
        <f aca="true" t="shared" si="0" ref="G16:G22">IF(E16="...","...",ROUND(E16*F16,0))</f>
        <v>1392</v>
      </c>
      <c r="H16" s="257">
        <v>11.5</v>
      </c>
      <c r="I16" s="246" t="s">
        <v>103</v>
      </c>
      <c r="J16" s="243"/>
      <c r="K16" s="113"/>
      <c r="L16" s="176"/>
      <c r="M16" s="176"/>
    </row>
    <row r="17" spans="1:13" ht="13.5">
      <c r="A17" s="180"/>
      <c r="B17" s="243"/>
      <c r="C17" s="243"/>
      <c r="D17" s="258" t="s">
        <v>104</v>
      </c>
      <c r="E17" s="114">
        <f>IF(D17="...","...",Produktivität!$I$24)</f>
        <v>1392</v>
      </c>
      <c r="F17" s="256">
        <v>1</v>
      </c>
      <c r="G17" s="115">
        <f t="shared" si="0"/>
        <v>1392</v>
      </c>
      <c r="H17" s="257">
        <v>11.76</v>
      </c>
      <c r="I17" s="246" t="s">
        <v>103</v>
      </c>
      <c r="J17" s="243"/>
      <c r="K17" s="113"/>
      <c r="L17" s="176"/>
      <c r="M17" s="176"/>
    </row>
    <row r="18" spans="1:13" ht="13.5">
      <c r="A18" s="180"/>
      <c r="B18" s="243"/>
      <c r="C18" s="243"/>
      <c r="D18" s="258" t="s">
        <v>105</v>
      </c>
      <c r="E18" s="114">
        <f>IF(D18="...","...",Produktivität!$I$24)</f>
        <v>1392</v>
      </c>
      <c r="F18" s="256">
        <v>1</v>
      </c>
      <c r="G18" s="115">
        <f t="shared" si="0"/>
        <v>1392</v>
      </c>
      <c r="H18" s="257">
        <v>12.78</v>
      </c>
      <c r="I18" s="246" t="s">
        <v>103</v>
      </c>
      <c r="J18" s="243"/>
      <c r="K18" s="113"/>
      <c r="L18" s="176"/>
      <c r="M18" s="176"/>
    </row>
    <row r="19" spans="1:13" ht="13.5">
      <c r="A19" s="180"/>
      <c r="B19" s="243"/>
      <c r="C19" s="243"/>
      <c r="D19" s="258"/>
      <c r="E19" s="114">
        <f>IF(D19="...","...",Produktivität!$I$24)</f>
        <v>1392</v>
      </c>
      <c r="F19" s="256">
        <v>0</v>
      </c>
      <c r="G19" s="115">
        <f t="shared" si="0"/>
        <v>0</v>
      </c>
      <c r="H19" s="257">
        <v>0</v>
      </c>
      <c r="I19" s="246" t="s">
        <v>103</v>
      </c>
      <c r="J19" s="243"/>
      <c r="K19" s="113"/>
      <c r="L19" s="176"/>
      <c r="M19" s="176"/>
    </row>
    <row r="20" spans="1:13" ht="13.5">
      <c r="A20" s="180"/>
      <c r="B20" s="243"/>
      <c r="C20" s="243"/>
      <c r="D20" s="258"/>
      <c r="E20" s="114">
        <f>IF(D20="...","...",Produktivität!$I$24)</f>
        <v>1392</v>
      </c>
      <c r="F20" s="256">
        <v>0</v>
      </c>
      <c r="G20" s="115">
        <f t="shared" si="0"/>
        <v>0</v>
      </c>
      <c r="H20" s="257">
        <v>0</v>
      </c>
      <c r="I20" s="246" t="s">
        <v>103</v>
      </c>
      <c r="J20" s="243"/>
      <c r="K20" s="113"/>
      <c r="L20" s="176"/>
      <c r="M20" s="176"/>
    </row>
    <row r="21" spans="1:13" ht="13.5">
      <c r="A21" s="180"/>
      <c r="B21" s="243"/>
      <c r="C21" s="243"/>
      <c r="D21" s="258"/>
      <c r="E21" s="114">
        <f>IF(D21="...","...",Produktivität!$I$24)</f>
        <v>1392</v>
      </c>
      <c r="F21" s="256">
        <v>0</v>
      </c>
      <c r="G21" s="115">
        <f t="shared" si="0"/>
        <v>0</v>
      </c>
      <c r="H21" s="257">
        <v>0</v>
      </c>
      <c r="I21" s="246" t="s">
        <v>103</v>
      </c>
      <c r="J21" s="243"/>
      <c r="K21" s="113"/>
      <c r="L21" s="176"/>
      <c r="M21" s="176"/>
    </row>
    <row r="22" spans="1:13" ht="13.5">
      <c r="A22" s="180"/>
      <c r="B22" s="243"/>
      <c r="C22" s="243"/>
      <c r="D22" s="258"/>
      <c r="E22" s="114">
        <f>IF(D22="...","...",Produktivität!$I$24)</f>
        <v>1392</v>
      </c>
      <c r="F22" s="256">
        <v>0</v>
      </c>
      <c r="G22" s="115">
        <f t="shared" si="0"/>
        <v>0</v>
      </c>
      <c r="H22" s="257">
        <v>0</v>
      </c>
      <c r="I22" s="246" t="s">
        <v>103</v>
      </c>
      <c r="J22" s="243"/>
      <c r="K22" s="113"/>
      <c r="L22" s="176"/>
      <c r="M22" s="176"/>
    </row>
    <row r="23" spans="1:13" ht="13.5">
      <c r="A23" s="180"/>
      <c r="B23" s="243"/>
      <c r="C23" s="243"/>
      <c r="D23" s="258" t="s">
        <v>106</v>
      </c>
      <c r="E23" s="114">
        <f>Produktivität!$I$50</f>
        <v>1016</v>
      </c>
      <c r="F23" s="256">
        <v>1</v>
      </c>
      <c r="G23" s="116">
        <f>ROUND(E23*F23,0)</f>
        <v>1016</v>
      </c>
      <c r="H23" s="257">
        <v>14.32</v>
      </c>
      <c r="I23" s="249" t="s">
        <v>103</v>
      </c>
      <c r="J23" s="243"/>
      <c r="K23" s="113"/>
      <c r="L23" s="176"/>
      <c r="M23" s="176"/>
    </row>
    <row r="24" spans="1:13" ht="24.75" customHeight="1">
      <c r="A24" s="180"/>
      <c r="B24" s="243"/>
      <c r="C24" s="243"/>
      <c r="D24" s="252" t="s">
        <v>107</v>
      </c>
      <c r="E24" s="271"/>
      <c r="F24" s="252"/>
      <c r="G24" s="117">
        <f>SUM(G16:G23)</f>
        <v>5192</v>
      </c>
      <c r="H24" s="118">
        <f>IF(G24=0,0,(G16*H16+G17*H17+G18*H18+G19*H19+G20*H20+G21*H21+G22*H22+G23*H23)/G24)</f>
        <v>12.464714946070877</v>
      </c>
      <c r="I24" s="245" t="s">
        <v>103</v>
      </c>
      <c r="J24" s="243"/>
      <c r="K24" s="113"/>
      <c r="L24" s="176"/>
      <c r="M24" s="176"/>
    </row>
    <row r="25" spans="1:13" ht="13.5">
      <c r="A25" s="180"/>
      <c r="B25" s="243"/>
      <c r="C25" s="243"/>
      <c r="D25" s="243"/>
      <c r="E25" s="272"/>
      <c r="F25" s="243"/>
      <c r="G25" s="273"/>
      <c r="H25" s="274"/>
      <c r="I25" s="243"/>
      <c r="J25" s="243"/>
      <c r="K25" s="113"/>
      <c r="L25" s="176"/>
      <c r="M25" s="176"/>
    </row>
    <row r="26" spans="1:13" ht="13.5">
      <c r="A26" s="180"/>
      <c r="B26" s="243"/>
      <c r="C26" s="243"/>
      <c r="D26" s="243"/>
      <c r="E26" s="272"/>
      <c r="F26" s="243"/>
      <c r="G26" s="243"/>
      <c r="H26" s="274"/>
      <c r="I26" s="243"/>
      <c r="J26" s="243"/>
      <c r="K26" s="113"/>
      <c r="L26" s="176"/>
      <c r="M26" s="176"/>
    </row>
    <row r="27" spans="1:13" ht="13.5">
      <c r="A27" s="180"/>
      <c r="B27" s="243"/>
      <c r="C27" s="243"/>
      <c r="D27" s="244" t="s">
        <v>108</v>
      </c>
      <c r="E27" s="112" t="s">
        <v>80</v>
      </c>
      <c r="F27" s="112" t="s">
        <v>100</v>
      </c>
      <c r="G27" s="112" t="s">
        <v>80</v>
      </c>
      <c r="H27" s="267" t="s">
        <v>101</v>
      </c>
      <c r="I27" s="268"/>
      <c r="J27" s="243"/>
      <c r="K27" s="113"/>
      <c r="L27" s="176"/>
      <c r="M27" s="176"/>
    </row>
    <row r="28" spans="1:13" ht="13.5">
      <c r="A28" s="180"/>
      <c r="B28" s="243"/>
      <c r="C28" s="243"/>
      <c r="D28" s="243"/>
      <c r="E28" s="272"/>
      <c r="F28" s="243"/>
      <c r="G28" s="275"/>
      <c r="H28" s="274"/>
      <c r="I28" s="243"/>
      <c r="J28" s="243"/>
      <c r="K28" s="113"/>
      <c r="L28" s="176"/>
      <c r="M28" s="176"/>
    </row>
    <row r="29" spans="1:13" ht="13.5">
      <c r="A29" s="180"/>
      <c r="B29" s="243"/>
      <c r="C29" s="243"/>
      <c r="D29" s="258" t="s">
        <v>109</v>
      </c>
      <c r="E29" s="120">
        <f>IF(D29="...","...",Produktivität!$I$37)</f>
        <v>277</v>
      </c>
      <c r="F29" s="256">
        <v>1</v>
      </c>
      <c r="G29" s="120">
        <f aca="true" t="shared" si="1" ref="G29:G36">IF(E29="...","...",E29*F29)</f>
        <v>277</v>
      </c>
      <c r="H29" s="257">
        <v>7.67</v>
      </c>
      <c r="I29" s="246" t="s">
        <v>103</v>
      </c>
      <c r="J29" s="243"/>
      <c r="K29" s="113"/>
      <c r="L29" s="176"/>
      <c r="M29" s="176"/>
    </row>
    <row r="30" spans="1:13" ht="13.5">
      <c r="A30" s="180"/>
      <c r="B30" s="243"/>
      <c r="C30" s="243"/>
      <c r="D30" s="258" t="s">
        <v>110</v>
      </c>
      <c r="E30" s="120">
        <f>IF(D30="...","...",Produktivität!$I$37)</f>
        <v>277</v>
      </c>
      <c r="F30" s="256">
        <v>0.75</v>
      </c>
      <c r="G30" s="120">
        <f t="shared" si="1"/>
        <v>207.75</v>
      </c>
      <c r="H30" s="257">
        <v>8.69</v>
      </c>
      <c r="I30" s="246" t="s">
        <v>103</v>
      </c>
      <c r="J30" s="243"/>
      <c r="K30" s="113"/>
      <c r="L30" s="176"/>
      <c r="M30" s="176"/>
    </row>
    <row r="31" spans="1:13" ht="13.5">
      <c r="A31" s="180"/>
      <c r="B31" s="243"/>
      <c r="C31" s="243"/>
      <c r="D31" s="258" t="s">
        <v>111</v>
      </c>
      <c r="E31" s="120">
        <f>IF(D31="...","...",Produktivität!$I$37)</f>
        <v>277</v>
      </c>
      <c r="F31" s="256">
        <v>0.5</v>
      </c>
      <c r="G31" s="120">
        <f t="shared" si="1"/>
        <v>138.5</v>
      </c>
      <c r="H31" s="257">
        <v>8.95</v>
      </c>
      <c r="I31" s="246" t="s">
        <v>103</v>
      </c>
      <c r="J31" s="243"/>
      <c r="K31" s="113"/>
      <c r="L31" s="176"/>
      <c r="M31" s="176"/>
    </row>
    <row r="32" spans="1:13" ht="13.5">
      <c r="A32" s="180"/>
      <c r="B32" s="243"/>
      <c r="C32" s="243"/>
      <c r="D32" s="258"/>
      <c r="E32" s="120">
        <f>IF(D32="...","...",Produktivität!$I$37)</f>
        <v>277</v>
      </c>
      <c r="F32" s="256">
        <v>0</v>
      </c>
      <c r="G32" s="120">
        <f t="shared" si="1"/>
        <v>0</v>
      </c>
      <c r="H32" s="257">
        <v>0</v>
      </c>
      <c r="I32" s="246" t="s">
        <v>103</v>
      </c>
      <c r="J32" s="243"/>
      <c r="K32" s="113"/>
      <c r="L32" s="176"/>
      <c r="M32" s="176"/>
    </row>
    <row r="33" spans="1:13" ht="13.5">
      <c r="A33" s="180"/>
      <c r="B33" s="243"/>
      <c r="C33" s="243"/>
      <c r="D33" s="258"/>
      <c r="E33" s="120">
        <f>IF(D33="...","...",Produktivität!$I$37)</f>
        <v>277</v>
      </c>
      <c r="F33" s="256">
        <v>0</v>
      </c>
      <c r="G33" s="120">
        <f t="shared" si="1"/>
        <v>0</v>
      </c>
      <c r="H33" s="257">
        <v>0</v>
      </c>
      <c r="I33" s="246" t="s">
        <v>103</v>
      </c>
      <c r="J33" s="243"/>
      <c r="K33" s="113"/>
      <c r="L33" s="176"/>
      <c r="M33" s="176"/>
    </row>
    <row r="34" spans="1:13" ht="13.5">
      <c r="A34" s="180"/>
      <c r="B34" s="243"/>
      <c r="C34" s="243"/>
      <c r="D34" s="258"/>
      <c r="E34" s="120">
        <f>IF(D34="...","...",Produktivität!$I$37)</f>
        <v>277</v>
      </c>
      <c r="F34" s="256">
        <v>0</v>
      </c>
      <c r="G34" s="120">
        <f t="shared" si="1"/>
        <v>0</v>
      </c>
      <c r="H34" s="257">
        <v>0</v>
      </c>
      <c r="I34" s="246" t="s">
        <v>103</v>
      </c>
      <c r="J34" s="243"/>
      <c r="K34" s="113"/>
      <c r="L34" s="176"/>
      <c r="M34" s="176"/>
    </row>
    <row r="35" spans="1:13" ht="13.5">
      <c r="A35" s="180"/>
      <c r="B35" s="243"/>
      <c r="C35" s="243"/>
      <c r="D35" s="258"/>
      <c r="E35" s="120">
        <f>IF(D35="...","...",Produktivität!$I$37)</f>
        <v>277</v>
      </c>
      <c r="F35" s="256">
        <v>0</v>
      </c>
      <c r="G35" s="120">
        <f t="shared" si="1"/>
        <v>0</v>
      </c>
      <c r="H35" s="257">
        <v>0</v>
      </c>
      <c r="I35" s="246" t="s">
        <v>103</v>
      </c>
      <c r="J35" s="243"/>
      <c r="K35" s="113"/>
      <c r="L35" s="176"/>
      <c r="M35" s="176"/>
    </row>
    <row r="36" spans="1:13" ht="13.5">
      <c r="A36" s="180"/>
      <c r="B36" s="243"/>
      <c r="C36" s="243"/>
      <c r="D36" s="258"/>
      <c r="E36" s="120">
        <f>IF(D36="...","...",Produktivität!$I$37)</f>
        <v>277</v>
      </c>
      <c r="F36" s="256">
        <v>0</v>
      </c>
      <c r="G36" s="120">
        <f t="shared" si="1"/>
        <v>0</v>
      </c>
      <c r="H36" s="257">
        <v>0</v>
      </c>
      <c r="I36" s="249" t="s">
        <v>103</v>
      </c>
      <c r="J36" s="243"/>
      <c r="K36" s="113"/>
      <c r="L36" s="176"/>
      <c r="M36" s="176"/>
    </row>
    <row r="37" spans="1:13" ht="24.75" customHeight="1">
      <c r="A37" s="180"/>
      <c r="B37" s="243"/>
      <c r="C37" s="243"/>
      <c r="D37" s="252" t="s">
        <v>112</v>
      </c>
      <c r="E37" s="271"/>
      <c r="F37" s="252"/>
      <c r="G37" s="186">
        <f>SUM(G29:G36)</f>
        <v>623.25</v>
      </c>
      <c r="H37" s="118">
        <f>IF(G37=0,0,(G29*H29+G30*H30+G31*H31+G32*H32+G33*H33+G34*H34+G35*H35+G36*H36)/G37)</f>
        <v>8.294444444444444</v>
      </c>
      <c r="I37" s="245" t="s">
        <v>103</v>
      </c>
      <c r="J37" s="243"/>
      <c r="K37" s="113"/>
      <c r="L37" s="176"/>
      <c r="M37" s="176"/>
    </row>
    <row r="38" spans="1:13" ht="13.5">
      <c r="A38" s="180"/>
      <c r="B38" s="243"/>
      <c r="C38" s="243"/>
      <c r="D38" s="243"/>
      <c r="E38" s="272"/>
      <c r="F38" s="243"/>
      <c r="G38" s="243"/>
      <c r="H38" s="274"/>
      <c r="I38" s="243"/>
      <c r="J38" s="243"/>
      <c r="K38" s="113"/>
      <c r="L38" s="176"/>
      <c r="M38" s="176"/>
    </row>
    <row r="39" spans="1:13" ht="13.5">
      <c r="A39" s="180"/>
      <c r="B39" s="243"/>
      <c r="C39" s="243"/>
      <c r="D39" s="243"/>
      <c r="E39" s="272"/>
      <c r="F39" s="243"/>
      <c r="G39" s="243"/>
      <c r="H39" s="274"/>
      <c r="I39" s="243"/>
      <c r="J39" s="243"/>
      <c r="K39" s="113"/>
      <c r="L39" s="176"/>
      <c r="M39" s="176"/>
    </row>
    <row r="40" spans="1:13" s="110" customFormat="1" ht="15">
      <c r="A40" s="182"/>
      <c r="B40" s="243"/>
      <c r="C40" s="243"/>
      <c r="D40" s="121" t="s">
        <v>113</v>
      </c>
      <c r="E40" s="276"/>
      <c r="F40" s="277"/>
      <c r="G40" s="277"/>
      <c r="H40" s="277"/>
      <c r="I40" s="277"/>
      <c r="J40" s="265"/>
      <c r="K40" s="111"/>
      <c r="L40" s="183"/>
      <c r="M40" s="183"/>
    </row>
    <row r="41" spans="1:13" s="110" customFormat="1" ht="13.5">
      <c r="A41" s="182"/>
      <c r="B41" s="265"/>
      <c r="C41" s="265"/>
      <c r="D41" s="265"/>
      <c r="E41" s="278"/>
      <c r="F41" s="265"/>
      <c r="G41" s="265"/>
      <c r="H41" s="265"/>
      <c r="I41" s="265"/>
      <c r="J41" s="265"/>
      <c r="K41" s="111"/>
      <c r="L41" s="183"/>
      <c r="M41" s="183"/>
    </row>
    <row r="42" spans="1:13" ht="13.5">
      <c r="A42" s="180"/>
      <c r="B42" s="265"/>
      <c r="C42" s="265"/>
      <c r="D42" s="258" t="s">
        <v>114</v>
      </c>
      <c r="E42" s="259"/>
      <c r="F42" s="165">
        <f>SUM(F16:F22)</f>
        <v>3</v>
      </c>
      <c r="G42" s="234"/>
      <c r="H42" s="104">
        <f>SUM(G16:G22)</f>
        <v>4176</v>
      </c>
      <c r="I42" s="107" t="s">
        <v>81</v>
      </c>
      <c r="J42" s="243"/>
      <c r="K42" s="113"/>
      <c r="L42" s="176"/>
      <c r="M42" s="176"/>
    </row>
    <row r="43" spans="1:13" ht="13.5">
      <c r="A43" s="180"/>
      <c r="B43" s="243"/>
      <c r="C43" s="243"/>
      <c r="D43" s="258" t="s">
        <v>106</v>
      </c>
      <c r="E43" s="259"/>
      <c r="F43" s="165">
        <f>F23</f>
        <v>1</v>
      </c>
      <c r="G43" s="234"/>
      <c r="H43" s="104">
        <f>G23</f>
        <v>1016</v>
      </c>
      <c r="I43" s="107" t="s">
        <v>81</v>
      </c>
      <c r="J43" s="243"/>
      <c r="K43" s="113"/>
      <c r="L43" s="176"/>
      <c r="M43" s="176"/>
    </row>
    <row r="44" spans="1:13" ht="13.5">
      <c r="A44" s="180"/>
      <c r="B44" s="243"/>
      <c r="C44" s="243"/>
      <c r="D44" s="258" t="s">
        <v>115</v>
      </c>
      <c r="E44" s="283"/>
      <c r="F44" s="166">
        <f>SUM(F29:F36)</f>
        <v>2.25</v>
      </c>
      <c r="G44" s="235"/>
      <c r="H44" s="187">
        <f>G37</f>
        <v>623.25</v>
      </c>
      <c r="I44" s="249" t="s">
        <v>81</v>
      </c>
      <c r="J44" s="243"/>
      <c r="K44" s="113"/>
      <c r="L44" s="176"/>
      <c r="M44" s="176"/>
    </row>
    <row r="45" spans="1:13" s="122" customFormat="1" ht="24.75" customHeight="1">
      <c r="A45" s="180"/>
      <c r="B45" s="243"/>
      <c r="C45" s="243"/>
      <c r="D45" s="279" t="s">
        <v>74</v>
      </c>
      <c r="E45" s="280"/>
      <c r="F45" s="280"/>
      <c r="G45" s="281"/>
      <c r="H45" s="123">
        <f>SUM(H42:H44)</f>
        <v>5815.25</v>
      </c>
      <c r="I45" s="245" t="s">
        <v>81</v>
      </c>
      <c r="J45" s="243"/>
      <c r="K45" s="113"/>
      <c r="L45" s="180"/>
      <c r="M45" s="180"/>
    </row>
    <row r="46" spans="1:13" ht="15.75" customHeight="1">
      <c r="A46" s="180"/>
      <c r="B46" s="243"/>
      <c r="C46" s="243"/>
      <c r="D46" s="107"/>
      <c r="E46" s="282"/>
      <c r="F46" s="282"/>
      <c r="G46" s="107"/>
      <c r="H46" s="107"/>
      <c r="I46" s="107"/>
      <c r="J46" s="243"/>
      <c r="K46" s="113"/>
      <c r="L46" s="176"/>
      <c r="M46" s="176"/>
    </row>
    <row r="47" spans="1:13" ht="6" customHeight="1">
      <c r="A47" s="180"/>
      <c r="B47" s="113"/>
      <c r="C47" s="113"/>
      <c r="D47" s="124"/>
      <c r="E47" s="125"/>
      <c r="F47" s="125"/>
      <c r="G47" s="126"/>
      <c r="H47" s="113"/>
      <c r="I47" s="127"/>
      <c r="J47" s="113"/>
      <c r="K47" s="113"/>
      <c r="L47" s="176"/>
      <c r="M47" s="176"/>
    </row>
    <row r="48" spans="1:13" ht="13.5">
      <c r="A48" s="180"/>
      <c r="B48" s="180"/>
      <c r="C48" s="176"/>
      <c r="D48" s="176"/>
      <c r="E48" s="184"/>
      <c r="F48" s="176"/>
      <c r="G48" s="176"/>
      <c r="H48" s="185"/>
      <c r="I48" s="176"/>
      <c r="J48" s="176"/>
      <c r="K48" s="180"/>
      <c r="L48" s="176"/>
      <c r="M48" s="176"/>
    </row>
    <row r="49" spans="1:13" ht="13.5">
      <c r="A49" s="180"/>
      <c r="B49" s="180"/>
      <c r="C49" s="176"/>
      <c r="D49" s="176"/>
      <c r="E49" s="184"/>
      <c r="F49" s="176"/>
      <c r="G49" s="176"/>
      <c r="H49" s="185"/>
      <c r="I49" s="176"/>
      <c r="J49" s="176"/>
      <c r="K49" s="180"/>
      <c r="L49" s="176"/>
      <c r="M49" s="176"/>
    </row>
    <row r="50" spans="1:13" ht="13.5">
      <c r="A50" s="180"/>
      <c r="B50" s="180"/>
      <c r="C50" s="176"/>
      <c r="D50" s="176"/>
      <c r="E50" s="184"/>
      <c r="F50" s="176"/>
      <c r="G50" s="176"/>
      <c r="H50" s="185"/>
      <c r="I50" s="176"/>
      <c r="J50" s="176"/>
      <c r="K50" s="180"/>
      <c r="L50" s="176"/>
      <c r="M50" s="176"/>
    </row>
    <row r="51" spans="1:13" ht="13.5">
      <c r="A51" s="180"/>
      <c r="B51" s="180"/>
      <c r="C51" s="176"/>
      <c r="D51" s="176"/>
      <c r="E51" s="184"/>
      <c r="F51" s="176"/>
      <c r="G51" s="176"/>
      <c r="H51" s="185"/>
      <c r="I51" s="176"/>
      <c r="J51" s="176"/>
      <c r="K51" s="180"/>
      <c r="L51" s="176"/>
      <c r="M51" s="176"/>
    </row>
    <row r="52" spans="1:13" ht="13.5">
      <c r="A52" s="180"/>
      <c r="B52" s="180"/>
      <c r="C52" s="176"/>
      <c r="D52" s="176"/>
      <c r="E52" s="184"/>
      <c r="F52" s="176"/>
      <c r="G52" s="176"/>
      <c r="H52" s="185"/>
      <c r="I52" s="176"/>
      <c r="J52" s="176"/>
      <c r="K52" s="180"/>
      <c r="L52" s="176"/>
      <c r="M52" s="176"/>
    </row>
    <row r="53" spans="1:13" ht="13.5">
      <c r="A53" s="180"/>
      <c r="B53" s="180"/>
      <c r="C53" s="176"/>
      <c r="D53" s="176"/>
      <c r="E53" s="184"/>
      <c r="F53" s="176"/>
      <c r="G53" s="176"/>
      <c r="H53" s="185"/>
      <c r="I53" s="176"/>
      <c r="J53" s="176"/>
      <c r="K53" s="180"/>
      <c r="L53" s="176"/>
      <c r="M53" s="176"/>
    </row>
    <row r="54" spans="1:13" ht="13.5">
      <c r="A54" s="180"/>
      <c r="B54" s="180"/>
      <c r="C54" s="176"/>
      <c r="D54" s="176"/>
      <c r="E54" s="184"/>
      <c r="F54" s="176"/>
      <c r="G54" s="176"/>
      <c r="H54" s="185"/>
      <c r="I54" s="176"/>
      <c r="J54" s="176"/>
      <c r="K54" s="180"/>
      <c r="L54" s="176"/>
      <c r="M54" s="176"/>
    </row>
    <row r="55" spans="1:13" ht="13.5">
      <c r="A55" s="180"/>
      <c r="B55" s="180"/>
      <c r="C55" s="176"/>
      <c r="D55" s="176"/>
      <c r="E55" s="184"/>
      <c r="F55" s="176"/>
      <c r="G55" s="176"/>
      <c r="H55" s="185"/>
      <c r="I55" s="176"/>
      <c r="J55" s="176"/>
      <c r="K55" s="180"/>
      <c r="L55" s="176"/>
      <c r="M55" s="176"/>
    </row>
    <row r="56" spans="1:13" ht="13.5">
      <c r="A56" s="180"/>
      <c r="B56" s="180"/>
      <c r="C56" s="176"/>
      <c r="D56" s="176"/>
      <c r="E56" s="184"/>
      <c r="F56" s="176"/>
      <c r="G56" s="176"/>
      <c r="H56" s="185"/>
      <c r="I56" s="176"/>
      <c r="J56" s="176"/>
      <c r="K56" s="180"/>
      <c r="L56" s="176"/>
      <c r="M56" s="176"/>
    </row>
    <row r="57" spans="1:13" ht="13.5">
      <c r="A57" s="180"/>
      <c r="B57" s="180"/>
      <c r="C57" s="176"/>
      <c r="D57" s="176"/>
      <c r="E57" s="184"/>
      <c r="F57" s="176"/>
      <c r="G57" s="176"/>
      <c r="H57" s="185"/>
      <c r="I57" s="176"/>
      <c r="J57" s="176"/>
      <c r="K57" s="180"/>
      <c r="L57" s="176"/>
      <c r="M57" s="176"/>
    </row>
    <row r="58" spans="1:13" ht="13.5">
      <c r="A58" s="180"/>
      <c r="B58" s="180"/>
      <c r="C58" s="176"/>
      <c r="D58" s="176"/>
      <c r="E58" s="184"/>
      <c r="F58" s="176"/>
      <c r="G58" s="176"/>
      <c r="H58" s="185"/>
      <c r="I58" s="176"/>
      <c r="J58" s="176"/>
      <c r="K58" s="180"/>
      <c r="L58" s="176"/>
      <c r="M58" s="176"/>
    </row>
    <row r="59" spans="1:13" ht="13.5">
      <c r="A59" s="180"/>
      <c r="B59" s="180"/>
      <c r="C59" s="176"/>
      <c r="D59" s="176"/>
      <c r="E59" s="184"/>
      <c r="F59" s="176"/>
      <c r="G59" s="176"/>
      <c r="H59" s="185"/>
      <c r="I59" s="176"/>
      <c r="J59" s="176"/>
      <c r="K59" s="180"/>
      <c r="L59" s="176"/>
      <c r="M59" s="176"/>
    </row>
    <row r="60" spans="1:13" ht="13.5">
      <c r="A60" s="180"/>
      <c r="B60" s="180"/>
      <c r="C60" s="176"/>
      <c r="D60" s="176"/>
      <c r="E60" s="184"/>
      <c r="F60" s="176"/>
      <c r="G60" s="176"/>
      <c r="H60" s="185"/>
      <c r="I60" s="176"/>
      <c r="J60" s="176"/>
      <c r="K60" s="180"/>
      <c r="L60" s="176"/>
      <c r="M60" s="176"/>
    </row>
    <row r="61" spans="1:13" ht="13.5">
      <c r="A61" s="180"/>
      <c r="B61" s="180"/>
      <c r="C61" s="176"/>
      <c r="D61" s="176"/>
      <c r="E61" s="184"/>
      <c r="F61" s="176"/>
      <c r="G61" s="176"/>
      <c r="H61" s="185"/>
      <c r="I61" s="176"/>
      <c r="J61" s="176"/>
      <c r="K61" s="180"/>
      <c r="L61" s="176"/>
      <c r="M61" s="176"/>
    </row>
    <row r="62" spans="1:13" ht="13.5">
      <c r="A62" s="180"/>
      <c r="B62" s="180"/>
      <c r="C62" s="176"/>
      <c r="D62" s="176"/>
      <c r="E62" s="184"/>
      <c r="F62" s="176"/>
      <c r="G62" s="176"/>
      <c r="H62" s="185"/>
      <c r="I62" s="176"/>
      <c r="J62" s="176"/>
      <c r="K62" s="180"/>
      <c r="L62" s="176"/>
      <c r="M62" s="176"/>
    </row>
    <row r="63" spans="1:13" ht="13.5">
      <c r="A63" s="180"/>
      <c r="B63" s="180"/>
      <c r="C63" s="176"/>
      <c r="D63" s="176"/>
      <c r="E63" s="184"/>
      <c r="F63" s="176"/>
      <c r="G63" s="176"/>
      <c r="H63" s="185"/>
      <c r="I63" s="176"/>
      <c r="J63" s="176"/>
      <c r="K63" s="180"/>
      <c r="L63" s="176"/>
      <c r="M63" s="176"/>
    </row>
    <row r="64" spans="1:13" ht="13.5">
      <c r="A64" s="180"/>
      <c r="B64" s="180"/>
      <c r="C64" s="176"/>
      <c r="D64" s="176"/>
      <c r="E64" s="184"/>
      <c r="F64" s="176"/>
      <c r="G64" s="176"/>
      <c r="H64" s="185"/>
      <c r="I64" s="176"/>
      <c r="J64" s="176"/>
      <c r="K64" s="180"/>
      <c r="L64" s="176"/>
      <c r="M64" s="176"/>
    </row>
    <row r="65" spans="1:13" ht="13.5">
      <c r="A65" s="180"/>
      <c r="B65" s="180"/>
      <c r="C65" s="176"/>
      <c r="D65" s="176"/>
      <c r="E65" s="184"/>
      <c r="F65" s="176"/>
      <c r="G65" s="176"/>
      <c r="H65" s="185"/>
      <c r="I65" s="176"/>
      <c r="J65" s="176"/>
      <c r="K65" s="180"/>
      <c r="L65" s="176"/>
      <c r="M65" s="176"/>
    </row>
    <row r="66" spans="1:13" ht="13.5">
      <c r="A66" s="180"/>
      <c r="B66" s="180"/>
      <c r="C66" s="176"/>
      <c r="D66" s="176"/>
      <c r="E66" s="184"/>
      <c r="F66" s="176"/>
      <c r="G66" s="176"/>
      <c r="H66" s="185"/>
      <c r="I66" s="176"/>
      <c r="J66" s="176"/>
      <c r="K66" s="180"/>
      <c r="L66" s="176"/>
      <c r="M66" s="176"/>
    </row>
    <row r="67" spans="1:13" ht="13.5">
      <c r="A67" s="180"/>
      <c r="B67" s="180"/>
      <c r="C67" s="176"/>
      <c r="D67" s="176"/>
      <c r="E67" s="184"/>
      <c r="F67" s="176"/>
      <c r="G67" s="176"/>
      <c r="H67" s="185"/>
      <c r="I67" s="176"/>
      <c r="J67" s="176"/>
      <c r="K67" s="180"/>
      <c r="L67" s="176"/>
      <c r="M67" s="176"/>
    </row>
    <row r="68" spans="1:13" ht="13.5">
      <c r="A68" s="180"/>
      <c r="B68" s="180"/>
      <c r="C68" s="176"/>
      <c r="D68" s="176"/>
      <c r="E68" s="184"/>
      <c r="F68" s="176"/>
      <c r="G68" s="176"/>
      <c r="H68" s="185"/>
      <c r="I68" s="176"/>
      <c r="J68" s="176"/>
      <c r="K68" s="180"/>
      <c r="L68" s="176"/>
      <c r="M68" s="176"/>
    </row>
    <row r="69" spans="1:13" ht="20.25" customHeight="1">
      <c r="A69" s="180"/>
      <c r="B69" s="180"/>
      <c r="C69" s="180"/>
      <c r="D69" s="180"/>
      <c r="E69" s="188"/>
      <c r="F69" s="180"/>
      <c r="G69" s="180"/>
      <c r="H69" s="181"/>
      <c r="I69" s="180"/>
      <c r="J69" s="180"/>
      <c r="K69" s="180"/>
      <c r="L69" s="176"/>
      <c r="M69" s="176"/>
    </row>
    <row r="70" spans="1:13" ht="13.5">
      <c r="A70" s="180"/>
      <c r="B70" s="176"/>
      <c r="C70" s="180"/>
      <c r="D70" s="180"/>
      <c r="E70" s="188"/>
      <c r="F70" s="180"/>
      <c r="G70" s="180"/>
      <c r="H70" s="181"/>
      <c r="I70" s="180"/>
      <c r="J70" s="180"/>
      <c r="K70" s="180"/>
      <c r="L70" s="176"/>
      <c r="M70" s="176"/>
    </row>
    <row r="71" spans="1:13" ht="13.5">
      <c r="A71" s="180"/>
      <c r="B71" s="176"/>
      <c r="C71" s="176"/>
      <c r="D71" s="176"/>
      <c r="E71" s="184"/>
      <c r="F71" s="176"/>
      <c r="G71" s="176"/>
      <c r="H71" s="185"/>
      <c r="I71" s="176"/>
      <c r="J71" s="176"/>
      <c r="K71" s="176"/>
      <c r="L71" s="176"/>
      <c r="M71" s="176"/>
    </row>
    <row r="72" spans="1:13" ht="13.5">
      <c r="A72" s="180"/>
      <c r="B72" s="176"/>
      <c r="C72" s="176"/>
      <c r="D72" s="176"/>
      <c r="E72" s="184"/>
      <c r="F72" s="176"/>
      <c r="G72" s="176"/>
      <c r="H72" s="185"/>
      <c r="I72" s="176"/>
      <c r="J72" s="176"/>
      <c r="K72" s="176"/>
      <c r="L72" s="176"/>
      <c r="M72" s="176"/>
    </row>
    <row r="73" spans="1:13" ht="13.5">
      <c r="A73" s="180"/>
      <c r="B73" s="176"/>
      <c r="C73" s="176"/>
      <c r="D73" s="176"/>
      <c r="E73" s="184"/>
      <c r="F73" s="176"/>
      <c r="G73" s="176"/>
      <c r="H73" s="185"/>
      <c r="I73" s="176"/>
      <c r="J73" s="176"/>
      <c r="K73" s="176"/>
      <c r="L73" s="176"/>
      <c r="M73" s="176"/>
    </row>
    <row r="74" spans="1:13" ht="13.5">
      <c r="A74" s="180"/>
      <c r="B74" s="176"/>
      <c r="C74" s="176"/>
      <c r="D74" s="176"/>
      <c r="E74" s="184"/>
      <c r="F74" s="176"/>
      <c r="G74" s="176"/>
      <c r="H74" s="185"/>
      <c r="I74" s="176"/>
      <c r="J74" s="176"/>
      <c r="K74" s="176"/>
      <c r="L74" s="176"/>
      <c r="M74" s="176"/>
    </row>
    <row r="75" spans="1:13" ht="13.5">
      <c r="A75" s="180"/>
      <c r="B75" s="176"/>
      <c r="C75" s="176"/>
      <c r="D75" s="176"/>
      <c r="E75" s="184"/>
      <c r="F75" s="176"/>
      <c r="G75" s="176"/>
      <c r="H75" s="185"/>
      <c r="I75" s="176"/>
      <c r="J75" s="176"/>
      <c r="K75" s="176"/>
      <c r="L75" s="176"/>
      <c r="M75" s="176"/>
    </row>
    <row r="76" spans="1:13" ht="13.5">
      <c r="A76" s="180"/>
      <c r="B76" s="176"/>
      <c r="C76" s="176"/>
      <c r="D76" s="176"/>
      <c r="E76" s="184"/>
      <c r="F76" s="176"/>
      <c r="G76" s="176"/>
      <c r="H76" s="185"/>
      <c r="I76" s="176"/>
      <c r="J76" s="176"/>
      <c r="K76" s="176"/>
      <c r="L76" s="176"/>
      <c r="M76" s="176"/>
    </row>
    <row r="77" spans="1:13" ht="13.5">
      <c r="A77" s="180"/>
      <c r="B77" s="176"/>
      <c r="C77" s="176"/>
      <c r="D77" s="176"/>
      <c r="E77" s="184"/>
      <c r="F77" s="176"/>
      <c r="G77" s="176"/>
      <c r="H77" s="185"/>
      <c r="I77" s="176"/>
      <c r="J77" s="176"/>
      <c r="K77" s="176"/>
      <c r="L77" s="176"/>
      <c r="M77" s="176"/>
    </row>
    <row r="78" spans="1:13" ht="13.5">
      <c r="A78" s="180"/>
      <c r="B78" s="176"/>
      <c r="C78" s="176"/>
      <c r="D78" s="176"/>
      <c r="E78" s="184"/>
      <c r="F78" s="176"/>
      <c r="G78" s="176"/>
      <c r="H78" s="185"/>
      <c r="I78" s="176"/>
      <c r="J78" s="176"/>
      <c r="K78" s="176"/>
      <c r="L78" s="176"/>
      <c r="M78" s="176"/>
    </row>
    <row r="79" spans="1:13" ht="13.5">
      <c r="A79" s="180"/>
      <c r="B79" s="176"/>
      <c r="C79" s="176"/>
      <c r="D79" s="176"/>
      <c r="E79" s="184"/>
      <c r="F79" s="176"/>
      <c r="G79" s="176"/>
      <c r="H79" s="185"/>
      <c r="I79" s="176"/>
      <c r="J79" s="176"/>
      <c r="K79" s="176"/>
      <c r="L79" s="176"/>
      <c r="M79" s="176"/>
    </row>
    <row r="80" spans="1:13" ht="13.5">
      <c r="A80" s="180"/>
      <c r="B80" s="176"/>
      <c r="C80" s="176"/>
      <c r="D80" s="176"/>
      <c r="E80" s="184"/>
      <c r="F80" s="176"/>
      <c r="G80" s="176"/>
      <c r="H80" s="185"/>
      <c r="I80" s="176"/>
      <c r="J80" s="176"/>
      <c r="K80" s="176"/>
      <c r="L80" s="176"/>
      <c r="M80" s="176"/>
    </row>
    <row r="81" spans="1:13" ht="13.5">
      <c r="A81" s="180"/>
      <c r="B81" s="176"/>
      <c r="C81" s="176"/>
      <c r="D81" s="176"/>
      <c r="E81" s="184"/>
      <c r="F81" s="176"/>
      <c r="G81" s="176"/>
      <c r="H81" s="185"/>
      <c r="I81" s="176"/>
      <c r="J81" s="176"/>
      <c r="K81" s="176"/>
      <c r="L81" s="176"/>
      <c r="M81" s="176"/>
    </row>
    <row r="82" spans="1:13" ht="13.5">
      <c r="A82" s="180"/>
      <c r="B82" s="176"/>
      <c r="C82" s="176"/>
      <c r="D82" s="176"/>
      <c r="E82" s="184"/>
      <c r="F82" s="176"/>
      <c r="G82" s="176"/>
      <c r="H82" s="185"/>
      <c r="I82" s="176"/>
      <c r="J82" s="176"/>
      <c r="K82" s="176"/>
      <c r="L82" s="176"/>
      <c r="M82" s="176"/>
    </row>
    <row r="83" spans="1:13" ht="13.5">
      <c r="A83" s="180"/>
      <c r="B83" s="176"/>
      <c r="C83" s="176"/>
      <c r="D83" s="176"/>
      <c r="E83" s="184"/>
      <c r="F83" s="176"/>
      <c r="G83" s="176"/>
      <c r="H83" s="185"/>
      <c r="I83" s="176"/>
      <c r="J83" s="176"/>
      <c r="K83" s="176"/>
      <c r="L83" s="176"/>
      <c r="M83" s="176"/>
    </row>
    <row r="84" spans="1:13" ht="13.5">
      <c r="A84" s="180"/>
      <c r="B84" s="176"/>
      <c r="C84" s="176"/>
      <c r="D84" s="176"/>
      <c r="E84" s="184"/>
      <c r="F84" s="176"/>
      <c r="G84" s="176"/>
      <c r="H84" s="185"/>
      <c r="I84" s="176"/>
      <c r="J84" s="176"/>
      <c r="K84" s="176"/>
      <c r="L84" s="176"/>
      <c r="M84" s="176"/>
    </row>
    <row r="85" spans="1:13" ht="13.5">
      <c r="A85" s="180"/>
      <c r="B85" s="176"/>
      <c r="C85" s="176"/>
      <c r="D85" s="176"/>
      <c r="E85" s="184"/>
      <c r="F85" s="176"/>
      <c r="G85" s="176"/>
      <c r="H85" s="185"/>
      <c r="I85" s="176"/>
      <c r="J85" s="176"/>
      <c r="K85" s="176"/>
      <c r="L85" s="176"/>
      <c r="M85" s="176"/>
    </row>
    <row r="86" spans="1:13" ht="13.5">
      <c r="A86" s="180"/>
      <c r="B86" s="176"/>
      <c r="C86" s="176"/>
      <c r="D86" s="176"/>
      <c r="E86" s="184"/>
      <c r="F86" s="176"/>
      <c r="G86" s="176"/>
      <c r="H86" s="185"/>
      <c r="I86" s="176"/>
      <c r="J86" s="176"/>
      <c r="K86" s="176"/>
      <c r="L86" s="176"/>
      <c r="M86" s="176"/>
    </row>
    <row r="87" spans="1:13" ht="13.5">
      <c r="A87" s="180"/>
      <c r="B87" s="176"/>
      <c r="C87" s="176"/>
      <c r="D87" s="176"/>
      <c r="E87" s="184"/>
      <c r="F87" s="176"/>
      <c r="G87" s="176"/>
      <c r="H87" s="185"/>
      <c r="I87" s="176"/>
      <c r="J87" s="176"/>
      <c r="K87" s="176"/>
      <c r="L87" s="176"/>
      <c r="M87" s="176"/>
    </row>
    <row r="88" spans="1:13" ht="13.5">
      <c r="A88" s="180"/>
      <c r="B88" s="176"/>
      <c r="C88" s="176"/>
      <c r="D88" s="176"/>
      <c r="E88" s="184"/>
      <c r="F88" s="176"/>
      <c r="G88" s="176"/>
      <c r="H88" s="185"/>
      <c r="I88" s="176"/>
      <c r="J88" s="176"/>
      <c r="K88" s="176"/>
      <c r="L88" s="176"/>
      <c r="M88" s="176"/>
    </row>
    <row r="89" spans="1:13" ht="13.5">
      <c r="A89" s="180"/>
      <c r="B89" s="176"/>
      <c r="C89" s="176"/>
      <c r="D89" s="176"/>
      <c r="E89" s="184"/>
      <c r="F89" s="176"/>
      <c r="G89" s="176"/>
      <c r="H89" s="185"/>
      <c r="I89" s="176"/>
      <c r="J89" s="176"/>
      <c r="K89" s="176"/>
      <c r="L89" s="176"/>
      <c r="M89" s="176"/>
    </row>
    <row r="90" spans="1:13" ht="13.5">
      <c r="A90" s="180"/>
      <c r="B90" s="176"/>
      <c r="C90" s="176"/>
      <c r="D90" s="176"/>
      <c r="E90" s="184"/>
      <c r="F90" s="176"/>
      <c r="G90" s="176"/>
      <c r="H90" s="185"/>
      <c r="I90" s="176"/>
      <c r="J90" s="176"/>
      <c r="K90" s="176"/>
      <c r="L90" s="176"/>
      <c r="M90" s="176"/>
    </row>
    <row r="91" spans="1:13" ht="13.5">
      <c r="A91" s="180"/>
      <c r="B91" s="176"/>
      <c r="C91" s="176"/>
      <c r="D91" s="176"/>
      <c r="E91" s="184"/>
      <c r="F91" s="176"/>
      <c r="G91" s="176"/>
      <c r="H91" s="185"/>
      <c r="I91" s="176"/>
      <c r="J91" s="176"/>
      <c r="K91" s="176"/>
      <c r="L91" s="176"/>
      <c r="M91" s="176"/>
    </row>
    <row r="92" spans="1:13" ht="13.5">
      <c r="A92" s="180"/>
      <c r="B92" s="176"/>
      <c r="C92" s="176"/>
      <c r="D92" s="176"/>
      <c r="E92" s="184"/>
      <c r="F92" s="176"/>
      <c r="G92" s="176"/>
      <c r="H92" s="185"/>
      <c r="I92" s="176"/>
      <c r="J92" s="176"/>
      <c r="K92" s="176"/>
      <c r="L92" s="176"/>
      <c r="M92" s="176"/>
    </row>
    <row r="93" spans="1:13" ht="13.5">
      <c r="A93" s="180"/>
      <c r="B93" s="176"/>
      <c r="C93" s="176"/>
      <c r="D93" s="176"/>
      <c r="E93" s="184"/>
      <c r="F93" s="176"/>
      <c r="G93" s="176"/>
      <c r="H93" s="185"/>
      <c r="I93" s="176"/>
      <c r="J93" s="176"/>
      <c r="K93" s="176"/>
      <c r="L93" s="176"/>
      <c r="M93" s="176"/>
    </row>
    <row r="94" spans="1:13" ht="13.5">
      <c r="A94" s="180"/>
      <c r="B94" s="176"/>
      <c r="C94" s="176"/>
      <c r="D94" s="176"/>
      <c r="E94" s="184"/>
      <c r="F94" s="176"/>
      <c r="G94" s="176"/>
      <c r="H94" s="185"/>
      <c r="I94" s="176"/>
      <c r="J94" s="176"/>
      <c r="K94" s="176"/>
      <c r="L94" s="176"/>
      <c r="M94" s="176"/>
    </row>
    <row r="95" spans="1:13" ht="13.5">
      <c r="A95" s="180"/>
      <c r="B95" s="176"/>
      <c r="C95" s="176"/>
      <c r="D95" s="176"/>
      <c r="E95" s="184"/>
      <c r="F95" s="176"/>
      <c r="G95" s="176"/>
      <c r="H95" s="185"/>
      <c r="I95" s="176"/>
      <c r="J95" s="176"/>
      <c r="K95" s="176"/>
      <c r="L95" s="176"/>
      <c r="M95" s="176"/>
    </row>
    <row r="96" spans="1:13" ht="13.5">
      <c r="A96" s="180"/>
      <c r="B96" s="176"/>
      <c r="C96" s="176"/>
      <c r="D96" s="176"/>
      <c r="E96" s="184"/>
      <c r="F96" s="176"/>
      <c r="G96" s="176"/>
      <c r="H96" s="185"/>
      <c r="I96" s="176"/>
      <c r="J96" s="176"/>
      <c r="K96" s="176"/>
      <c r="L96" s="176"/>
      <c r="M96" s="176"/>
    </row>
    <row r="97" spans="1:13" ht="13.5">
      <c r="A97" s="180"/>
      <c r="B97" s="176"/>
      <c r="C97" s="176"/>
      <c r="D97" s="176"/>
      <c r="E97" s="184"/>
      <c r="F97" s="176"/>
      <c r="G97" s="176"/>
      <c r="H97" s="185"/>
      <c r="I97" s="176"/>
      <c r="J97" s="176"/>
      <c r="K97" s="176"/>
      <c r="L97" s="176"/>
      <c r="M97" s="176"/>
    </row>
    <row r="98" spans="1:13" ht="13.5">
      <c r="A98" s="180"/>
      <c r="B98" s="176"/>
      <c r="C98" s="176"/>
      <c r="D98" s="176"/>
      <c r="E98" s="184"/>
      <c r="F98" s="176"/>
      <c r="G98" s="176"/>
      <c r="H98" s="185"/>
      <c r="I98" s="176"/>
      <c r="J98" s="176"/>
      <c r="K98" s="176"/>
      <c r="L98" s="176"/>
      <c r="M98" s="176"/>
    </row>
    <row r="99" spans="1:13" ht="13.5">
      <c r="A99" s="180"/>
      <c r="B99" s="176"/>
      <c r="C99" s="176"/>
      <c r="D99" s="176"/>
      <c r="E99" s="184"/>
      <c r="F99" s="176"/>
      <c r="G99" s="176"/>
      <c r="H99" s="185"/>
      <c r="I99" s="176"/>
      <c r="J99" s="176"/>
      <c r="K99" s="176"/>
      <c r="L99" s="176"/>
      <c r="M99" s="176"/>
    </row>
    <row r="100" spans="1:13" ht="13.5">
      <c r="A100" s="180"/>
      <c r="B100" s="176"/>
      <c r="C100" s="176"/>
      <c r="D100" s="176"/>
      <c r="E100" s="184"/>
      <c r="F100" s="176"/>
      <c r="G100" s="176"/>
      <c r="H100" s="185"/>
      <c r="I100" s="176"/>
      <c r="J100" s="176"/>
      <c r="K100" s="176"/>
      <c r="L100" s="176"/>
      <c r="M100" s="176"/>
    </row>
    <row r="101" spans="1:13" ht="13.5">
      <c r="A101" s="180"/>
      <c r="B101" s="176"/>
      <c r="C101" s="176"/>
      <c r="D101" s="176"/>
      <c r="E101" s="184"/>
      <c r="F101" s="176"/>
      <c r="G101" s="176"/>
      <c r="H101" s="185"/>
      <c r="I101" s="176"/>
      <c r="J101" s="176"/>
      <c r="K101" s="176"/>
      <c r="L101" s="176"/>
      <c r="M101" s="176"/>
    </row>
    <row r="102" spans="1:13" ht="13.5">
      <c r="A102" s="180"/>
      <c r="B102" s="176"/>
      <c r="C102" s="176"/>
      <c r="D102" s="176"/>
      <c r="E102" s="184"/>
      <c r="F102" s="176"/>
      <c r="G102" s="176"/>
      <c r="H102" s="185"/>
      <c r="I102" s="176"/>
      <c r="J102" s="176"/>
      <c r="K102" s="176"/>
      <c r="L102" s="176"/>
      <c r="M102" s="176"/>
    </row>
    <row r="103" spans="1:13" ht="13.5">
      <c r="A103" s="180"/>
      <c r="B103" s="176"/>
      <c r="C103" s="176"/>
      <c r="D103" s="176"/>
      <c r="E103" s="184"/>
      <c r="F103" s="176"/>
      <c r="G103" s="176"/>
      <c r="H103" s="185"/>
      <c r="I103" s="176"/>
      <c r="J103" s="176"/>
      <c r="K103" s="176"/>
      <c r="L103" s="176"/>
      <c r="M103" s="176"/>
    </row>
    <row r="104" spans="1:13" ht="13.5">
      <c r="A104" s="180"/>
      <c r="B104" s="176"/>
      <c r="C104" s="176"/>
      <c r="D104" s="176"/>
      <c r="E104" s="184"/>
      <c r="F104" s="176"/>
      <c r="G104" s="176"/>
      <c r="H104" s="185"/>
      <c r="I104" s="176"/>
      <c r="J104" s="176"/>
      <c r="K104" s="176"/>
      <c r="L104" s="176"/>
      <c r="M104" s="176"/>
    </row>
    <row r="105" spans="1:13" ht="13.5">
      <c r="A105" s="180"/>
      <c r="B105" s="176"/>
      <c r="C105" s="176"/>
      <c r="D105" s="176"/>
      <c r="E105" s="184"/>
      <c r="F105" s="176"/>
      <c r="G105" s="176"/>
      <c r="H105" s="185"/>
      <c r="I105" s="176"/>
      <c r="J105" s="176"/>
      <c r="K105" s="176"/>
      <c r="L105" s="176"/>
      <c r="M105" s="176"/>
    </row>
    <row r="106" spans="1:13" ht="13.5">
      <c r="A106" s="180"/>
      <c r="B106" s="176"/>
      <c r="C106" s="176"/>
      <c r="D106" s="176"/>
      <c r="E106" s="184"/>
      <c r="F106" s="176"/>
      <c r="G106" s="176"/>
      <c r="H106" s="185"/>
      <c r="I106" s="176"/>
      <c r="J106" s="176"/>
      <c r="K106" s="176"/>
      <c r="L106" s="176"/>
      <c r="M106" s="176"/>
    </row>
    <row r="107" spans="1:13" ht="13.5">
      <c r="A107" s="180"/>
      <c r="B107" s="176"/>
      <c r="C107" s="176"/>
      <c r="D107" s="176"/>
      <c r="E107" s="184"/>
      <c r="F107" s="176"/>
      <c r="G107" s="176"/>
      <c r="H107" s="185"/>
      <c r="I107" s="176"/>
      <c r="J107" s="176"/>
      <c r="K107" s="176"/>
      <c r="L107" s="176"/>
      <c r="M107" s="176"/>
    </row>
    <row r="108" spans="1:13" ht="13.5">
      <c r="A108" s="180"/>
      <c r="B108" s="176"/>
      <c r="C108" s="176"/>
      <c r="D108" s="176"/>
      <c r="E108" s="184"/>
      <c r="F108" s="176"/>
      <c r="G108" s="176"/>
      <c r="H108" s="185"/>
      <c r="I108" s="176"/>
      <c r="J108" s="176"/>
      <c r="K108" s="176"/>
      <c r="L108" s="176"/>
      <c r="M108" s="176"/>
    </row>
    <row r="109" spans="1:13" ht="13.5">
      <c r="A109" s="180"/>
      <c r="B109" s="176"/>
      <c r="C109" s="176"/>
      <c r="D109" s="176"/>
      <c r="E109" s="184"/>
      <c r="F109" s="176"/>
      <c r="G109" s="176"/>
      <c r="H109" s="185"/>
      <c r="I109" s="176"/>
      <c r="J109" s="176"/>
      <c r="K109" s="176"/>
      <c r="L109" s="176"/>
      <c r="M109" s="176"/>
    </row>
    <row r="110" spans="1:13" ht="13.5">
      <c r="A110" s="180"/>
      <c r="B110" s="176"/>
      <c r="C110" s="176"/>
      <c r="D110" s="176"/>
      <c r="E110" s="184"/>
      <c r="F110" s="176"/>
      <c r="G110" s="176"/>
      <c r="H110" s="185"/>
      <c r="I110" s="176"/>
      <c r="J110" s="176"/>
      <c r="K110" s="176"/>
      <c r="L110" s="176"/>
      <c r="M110" s="176"/>
    </row>
    <row r="111" spans="1:13" ht="13.5">
      <c r="A111" s="180"/>
      <c r="B111" s="176"/>
      <c r="C111" s="176"/>
      <c r="D111" s="176"/>
      <c r="E111" s="184"/>
      <c r="F111" s="176"/>
      <c r="G111" s="176"/>
      <c r="H111" s="185"/>
      <c r="I111" s="176"/>
      <c r="J111" s="176"/>
      <c r="K111" s="176"/>
      <c r="L111" s="176"/>
      <c r="M111" s="176"/>
    </row>
    <row r="112" spans="1:13" ht="13.5">
      <c r="A112" s="180"/>
      <c r="B112" s="176"/>
      <c r="C112" s="176"/>
      <c r="D112" s="176"/>
      <c r="E112" s="184"/>
      <c r="F112" s="176"/>
      <c r="G112" s="176"/>
      <c r="H112" s="185"/>
      <c r="I112" s="176"/>
      <c r="J112" s="176"/>
      <c r="K112" s="176"/>
      <c r="L112" s="176"/>
      <c r="M112" s="176"/>
    </row>
    <row r="113" spans="1:13" ht="13.5">
      <c r="A113" s="180"/>
      <c r="B113" s="176"/>
      <c r="C113" s="176"/>
      <c r="D113" s="176"/>
      <c r="E113" s="184"/>
      <c r="F113" s="176"/>
      <c r="G113" s="176"/>
      <c r="H113" s="185"/>
      <c r="I113" s="176"/>
      <c r="J113" s="176"/>
      <c r="K113" s="176"/>
      <c r="L113" s="176"/>
      <c r="M113" s="176"/>
    </row>
    <row r="114" spans="1:13" ht="13.5">
      <c r="A114" s="180"/>
      <c r="B114" s="176"/>
      <c r="C114" s="176"/>
      <c r="D114" s="176"/>
      <c r="E114" s="184"/>
      <c r="F114" s="176"/>
      <c r="G114" s="176"/>
      <c r="H114" s="185"/>
      <c r="I114" s="176"/>
      <c r="J114" s="176"/>
      <c r="K114" s="176"/>
      <c r="L114" s="176"/>
      <c r="M114" s="176"/>
    </row>
    <row r="115" spans="1:13" ht="13.5">
      <c r="A115" s="180"/>
      <c r="B115" s="176"/>
      <c r="C115" s="176"/>
      <c r="D115" s="176"/>
      <c r="E115" s="184"/>
      <c r="F115" s="176"/>
      <c r="G115" s="176"/>
      <c r="H115" s="185"/>
      <c r="I115" s="176"/>
      <c r="J115" s="176"/>
      <c r="K115" s="176"/>
      <c r="L115" s="176"/>
      <c r="M115" s="176"/>
    </row>
    <row r="116" spans="1:13" ht="13.5">
      <c r="A116" s="180"/>
      <c r="B116" s="176"/>
      <c r="C116" s="176"/>
      <c r="D116" s="176"/>
      <c r="E116" s="184"/>
      <c r="F116" s="176"/>
      <c r="G116" s="176"/>
      <c r="H116" s="185"/>
      <c r="I116" s="176"/>
      <c r="J116" s="176"/>
      <c r="K116" s="176"/>
      <c r="L116" s="176"/>
      <c r="M116" s="176"/>
    </row>
    <row r="117" spans="1:13" ht="13.5">
      <c r="A117" s="180"/>
      <c r="B117" s="176"/>
      <c r="C117" s="176"/>
      <c r="D117" s="176"/>
      <c r="E117" s="184"/>
      <c r="F117" s="176"/>
      <c r="G117" s="176"/>
      <c r="H117" s="185"/>
      <c r="I117" s="176"/>
      <c r="J117" s="176"/>
      <c r="K117" s="176"/>
      <c r="L117" s="176"/>
      <c r="M117" s="176"/>
    </row>
  </sheetData>
  <sheetProtection sheet="1"/>
  <mergeCells count="1">
    <mergeCell ref="B1:K3"/>
  </mergeCells>
  <hyperlinks>
    <hyperlink ref="H11" location="Startseite!A1" tooltip="Startseite" display="» Startseite"/>
  </hyperlinks>
  <printOptions horizontalCentered="1"/>
  <pageMargins left="0.3937007874015748" right="0.3937007874015748" top="0.86" bottom="0.7874015748031497" header="0.5118110236220472" footer="0.5118110236220472"/>
  <pageSetup fitToHeight="1" fitToWidth="1" horizontalDpi="300" verticalDpi="300" orientation="portrait" paperSize="9" scale="79" r:id="rId2"/>
  <drawing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U146"/>
  <sheetViews>
    <sheetView showGridLines="0" showRowColHeaders="0" zoomScalePageLayoutView="0" workbookViewId="0" topLeftCell="B1">
      <selection activeCell="E17" sqref="E17"/>
    </sheetView>
  </sheetViews>
  <sheetFormatPr defaultColWidth="11.00390625" defaultRowHeight="12.75"/>
  <cols>
    <col min="1" max="1" width="1.00390625" style="155" customWidth="1"/>
    <col min="2" max="3" width="0.74609375" style="131" customWidth="1"/>
    <col min="4" max="4" width="51.125" style="131" bestFit="1" customWidth="1"/>
    <col min="5" max="7" width="20.625" style="131" customWidth="1"/>
    <col min="8" max="9" width="0.74609375" style="131" customWidth="1"/>
    <col min="10" max="16384" width="11.00390625" style="131" customWidth="1"/>
  </cols>
  <sheetData>
    <row r="1" spans="1:21" s="128" customFormat="1" ht="14.25" customHeight="1">
      <c r="A1" s="189"/>
      <c r="B1" s="372" t="s">
        <v>148</v>
      </c>
      <c r="C1" s="373"/>
      <c r="D1" s="373"/>
      <c r="E1" s="373"/>
      <c r="F1" s="373"/>
      <c r="G1" s="373"/>
      <c r="H1" s="373"/>
      <c r="I1" s="190"/>
      <c r="J1" s="190"/>
      <c r="K1" s="190"/>
      <c r="L1" s="190"/>
      <c r="M1" s="190"/>
      <c r="N1" s="190"/>
      <c r="O1" s="190"/>
      <c r="P1" s="190"/>
      <c r="Q1" s="190"/>
      <c r="R1" s="190"/>
      <c r="S1" s="190"/>
      <c r="T1" s="191"/>
      <c r="U1" s="191"/>
    </row>
    <row r="2" spans="1:21" s="128" customFormat="1" ht="14.25" customHeight="1">
      <c r="A2" s="189"/>
      <c r="B2" s="373"/>
      <c r="C2" s="373"/>
      <c r="D2" s="373"/>
      <c r="E2" s="373"/>
      <c r="F2" s="373"/>
      <c r="G2" s="373"/>
      <c r="H2" s="373"/>
      <c r="I2" s="190"/>
      <c r="J2" s="190"/>
      <c r="K2" s="190"/>
      <c r="L2" s="190"/>
      <c r="M2" s="190"/>
      <c r="N2" s="190"/>
      <c r="O2" s="190"/>
      <c r="P2" s="190"/>
      <c r="Q2" s="190"/>
      <c r="R2" s="190"/>
      <c r="S2" s="190"/>
      <c r="T2" s="191"/>
      <c r="U2" s="191"/>
    </row>
    <row r="3" spans="1:21" s="128" customFormat="1" ht="18.75" customHeight="1">
      <c r="A3" s="189"/>
      <c r="B3" s="374"/>
      <c r="C3" s="374"/>
      <c r="D3" s="374"/>
      <c r="E3" s="374"/>
      <c r="F3" s="374"/>
      <c r="G3" s="374"/>
      <c r="H3" s="374"/>
      <c r="I3" s="192"/>
      <c r="J3" s="190"/>
      <c r="K3" s="190"/>
      <c r="L3" s="190"/>
      <c r="M3" s="190"/>
      <c r="N3" s="190"/>
      <c r="O3" s="190"/>
      <c r="P3" s="190"/>
      <c r="Q3" s="190"/>
      <c r="R3" s="190"/>
      <c r="S3" s="190"/>
      <c r="T3" s="193"/>
      <c r="U3" s="191"/>
    </row>
    <row r="4" spans="1:21" ht="6" customHeight="1">
      <c r="A4" s="194"/>
      <c r="B4" s="194"/>
      <c r="C4" s="194"/>
      <c r="D4" s="194"/>
      <c r="E4" s="194"/>
      <c r="F4" s="194"/>
      <c r="G4" s="194"/>
      <c r="H4" s="194"/>
      <c r="I4" s="194"/>
      <c r="J4" s="194"/>
      <c r="K4" s="194"/>
      <c r="L4" s="194"/>
      <c r="M4" s="194"/>
      <c r="N4" s="194"/>
      <c r="O4" s="194"/>
      <c r="P4" s="194"/>
      <c r="Q4" s="194"/>
      <c r="R4" s="194"/>
      <c r="S4" s="194"/>
      <c r="T4" s="194"/>
      <c r="U4" s="194"/>
    </row>
    <row r="5" spans="1:21" s="128" customFormat="1" ht="0.75" customHeight="1">
      <c r="A5" s="189"/>
      <c r="B5" s="189"/>
      <c r="C5" s="189"/>
      <c r="D5" s="208"/>
      <c r="E5" s="208"/>
      <c r="F5" s="208"/>
      <c r="G5" s="208"/>
      <c r="H5" s="208"/>
      <c r="I5" s="208"/>
      <c r="J5" s="189"/>
      <c r="K5" s="189"/>
      <c r="L5" s="189"/>
      <c r="M5" s="189"/>
      <c r="N5" s="189"/>
      <c r="O5" s="189"/>
      <c r="P5" s="189"/>
      <c r="Q5" s="189"/>
      <c r="R5" s="189"/>
      <c r="S5" s="189"/>
      <c r="T5" s="189"/>
      <c r="U5" s="189"/>
    </row>
    <row r="6" spans="1:21" s="128" customFormat="1" ht="0.75" customHeight="1">
      <c r="A6" s="189"/>
      <c r="B6" s="208"/>
      <c r="C6" s="208"/>
      <c r="D6" s="208"/>
      <c r="E6" s="208"/>
      <c r="F6" s="208"/>
      <c r="G6" s="208"/>
      <c r="H6" s="208"/>
      <c r="I6" s="208"/>
      <c r="J6" s="189"/>
      <c r="K6" s="189"/>
      <c r="L6" s="189"/>
      <c r="M6" s="189"/>
      <c r="N6" s="189"/>
      <c r="O6" s="189"/>
      <c r="P6" s="189"/>
      <c r="Q6" s="189"/>
      <c r="R6" s="189"/>
      <c r="S6" s="189"/>
      <c r="T6" s="189"/>
      <c r="U6" s="189"/>
    </row>
    <row r="7" spans="1:21" s="128" customFormat="1" ht="0.75" customHeight="1">
      <c r="A7" s="189"/>
      <c r="B7" s="208"/>
      <c r="C7" s="208"/>
      <c r="D7" s="208"/>
      <c r="E7" s="208"/>
      <c r="F7" s="208"/>
      <c r="G7" s="208"/>
      <c r="H7" s="208"/>
      <c r="I7" s="208"/>
      <c r="J7" s="189"/>
      <c r="K7" s="189"/>
      <c r="L7" s="189"/>
      <c r="M7" s="189"/>
      <c r="N7" s="189"/>
      <c r="O7" s="189"/>
      <c r="P7" s="189"/>
      <c r="Q7" s="189"/>
      <c r="R7" s="189"/>
      <c r="S7" s="189"/>
      <c r="T7" s="189"/>
      <c r="U7" s="189"/>
    </row>
    <row r="8" spans="1:21" s="128" customFormat="1" ht="0.75" customHeight="1">
      <c r="A8" s="189"/>
      <c r="B8" s="208"/>
      <c r="C8" s="208"/>
      <c r="D8" s="208"/>
      <c r="E8" s="208"/>
      <c r="F8" s="208"/>
      <c r="G8" s="208"/>
      <c r="H8" s="208"/>
      <c r="I8" s="208"/>
      <c r="J8" s="189"/>
      <c r="K8" s="189"/>
      <c r="L8" s="189"/>
      <c r="M8" s="189"/>
      <c r="N8" s="189"/>
      <c r="O8" s="189"/>
      <c r="P8" s="189"/>
      <c r="Q8" s="189"/>
      <c r="R8" s="189"/>
      <c r="S8" s="189"/>
      <c r="T8" s="189"/>
      <c r="U8" s="189"/>
    </row>
    <row r="9" spans="1:21" s="128" customFormat="1" ht="0.75" customHeight="1">
      <c r="A9" s="189"/>
      <c r="B9" s="208"/>
      <c r="C9" s="208"/>
      <c r="D9" s="208"/>
      <c r="E9" s="208"/>
      <c r="F9" s="208"/>
      <c r="G9" s="208"/>
      <c r="H9" s="208"/>
      <c r="I9" s="208"/>
      <c r="J9" s="189"/>
      <c r="K9" s="191"/>
      <c r="L9" s="191"/>
      <c r="M9" s="191"/>
      <c r="N9" s="191"/>
      <c r="O9" s="191"/>
      <c r="P9" s="191"/>
      <c r="Q9" s="191"/>
      <c r="R9" s="191"/>
      <c r="S9" s="191"/>
      <c r="T9" s="191"/>
      <c r="U9" s="191"/>
    </row>
    <row r="10" spans="1:21" s="128" customFormat="1" ht="9" customHeight="1" hidden="1">
      <c r="A10" s="189"/>
      <c r="B10" s="208"/>
      <c r="C10" s="189"/>
      <c r="D10" s="189"/>
      <c r="E10" s="189"/>
      <c r="F10" s="189"/>
      <c r="G10" s="189"/>
      <c r="H10" s="189"/>
      <c r="I10" s="208"/>
      <c r="J10" s="189"/>
      <c r="K10" s="191"/>
      <c r="L10" s="191"/>
      <c r="M10" s="191"/>
      <c r="N10" s="191"/>
      <c r="O10" s="191"/>
      <c r="P10" s="191"/>
      <c r="Q10" s="191"/>
      <c r="R10" s="191"/>
      <c r="S10" s="191"/>
      <c r="T10" s="191"/>
      <c r="U10" s="191"/>
    </row>
    <row r="11" spans="1:21" s="129" customFormat="1" ht="25.5" customHeight="1">
      <c r="A11" s="195"/>
      <c r="B11" s="99"/>
      <c r="C11" s="209"/>
      <c r="D11" s="172" t="s">
        <v>116</v>
      </c>
      <c r="E11" s="173"/>
      <c r="F11" s="173"/>
      <c r="G11" s="65" t="s">
        <v>64</v>
      </c>
      <c r="H11" s="210"/>
      <c r="I11" s="130"/>
      <c r="J11" s="196"/>
      <c r="K11" s="196"/>
      <c r="L11" s="196"/>
      <c r="M11" s="196"/>
      <c r="N11" s="196"/>
      <c r="O11" s="196"/>
      <c r="P11" s="196"/>
      <c r="Q11" s="196"/>
      <c r="R11" s="196"/>
      <c r="S11" s="196"/>
      <c r="T11" s="196"/>
      <c r="U11" s="196"/>
    </row>
    <row r="12" spans="1:21" ht="8.25" customHeight="1">
      <c r="A12" s="194"/>
      <c r="B12" s="130"/>
      <c r="C12" s="210"/>
      <c r="D12" s="296"/>
      <c r="E12" s="296"/>
      <c r="F12" s="296"/>
      <c r="G12" s="297"/>
      <c r="H12" s="287"/>
      <c r="I12" s="132"/>
      <c r="J12" s="197"/>
      <c r="K12" s="197"/>
      <c r="L12" s="197"/>
      <c r="M12" s="197"/>
      <c r="N12" s="197"/>
      <c r="O12" s="197"/>
      <c r="P12" s="197"/>
      <c r="Q12" s="197"/>
      <c r="R12" s="197"/>
      <c r="S12" s="197"/>
      <c r="T12" s="197"/>
      <c r="U12" s="197"/>
    </row>
    <row r="13" spans="1:21" ht="19.5" customHeight="1">
      <c r="A13" s="194"/>
      <c r="B13" s="132"/>
      <c r="C13" s="287"/>
      <c r="D13" s="234"/>
      <c r="E13" s="296"/>
      <c r="F13" s="296"/>
      <c r="G13" s="296"/>
      <c r="H13" s="287"/>
      <c r="I13" s="132"/>
      <c r="J13" s="197"/>
      <c r="K13" s="197"/>
      <c r="L13" s="197"/>
      <c r="M13" s="197"/>
      <c r="N13" s="197"/>
      <c r="O13" s="197"/>
      <c r="P13" s="197"/>
      <c r="Q13" s="197"/>
      <c r="R13" s="197"/>
      <c r="S13" s="197"/>
      <c r="T13" s="197"/>
      <c r="U13" s="197"/>
    </row>
    <row r="14" spans="1:21" ht="19.5" customHeight="1">
      <c r="A14" s="194"/>
      <c r="B14" s="132"/>
      <c r="C14" s="287"/>
      <c r="D14" s="133"/>
      <c r="E14" s="134" t="s">
        <v>117</v>
      </c>
      <c r="F14" s="135" t="s">
        <v>118</v>
      </c>
      <c r="G14" s="136"/>
      <c r="H14" s="287"/>
      <c r="I14" s="132"/>
      <c r="J14" s="197"/>
      <c r="K14" s="197"/>
      <c r="L14" s="197"/>
      <c r="M14" s="197"/>
      <c r="N14" s="197"/>
      <c r="O14" s="197"/>
      <c r="P14" s="197"/>
      <c r="Q14" s="197"/>
      <c r="R14" s="197"/>
      <c r="S14" s="197"/>
      <c r="T14" s="197"/>
      <c r="U14" s="197"/>
    </row>
    <row r="15" spans="1:21" ht="19.5" customHeight="1">
      <c r="A15" s="194"/>
      <c r="B15" s="132"/>
      <c r="C15" s="287"/>
      <c r="D15" s="137"/>
      <c r="E15" s="138"/>
      <c r="F15" s="139" t="s">
        <v>119</v>
      </c>
      <c r="G15" s="139" t="s">
        <v>120</v>
      </c>
      <c r="H15" s="287"/>
      <c r="I15" s="132"/>
      <c r="J15" s="197"/>
      <c r="K15" s="197"/>
      <c r="L15" s="197"/>
      <c r="M15" s="197"/>
      <c r="N15" s="197"/>
      <c r="O15" s="197"/>
      <c r="P15" s="197"/>
      <c r="Q15" s="197"/>
      <c r="R15" s="197"/>
      <c r="S15" s="197"/>
      <c r="T15" s="197"/>
      <c r="U15" s="197"/>
    </row>
    <row r="16" spans="1:21" ht="19.5" customHeight="1">
      <c r="A16" s="194"/>
      <c r="B16" s="132"/>
      <c r="C16" s="287"/>
      <c r="D16" s="140"/>
      <c r="E16" s="141" t="s">
        <v>121</v>
      </c>
      <c r="F16" s="141" t="s">
        <v>121</v>
      </c>
      <c r="G16" s="141" t="s">
        <v>121</v>
      </c>
      <c r="H16" s="287"/>
      <c r="I16" s="132"/>
      <c r="J16" s="197"/>
      <c r="K16" s="197"/>
      <c r="L16" s="197"/>
      <c r="M16" s="197"/>
      <c r="N16" s="197"/>
      <c r="O16" s="197"/>
      <c r="P16" s="197"/>
      <c r="Q16" s="197"/>
      <c r="R16" s="197"/>
      <c r="S16" s="197"/>
      <c r="T16" s="197"/>
      <c r="U16" s="197"/>
    </row>
    <row r="17" spans="1:21" ht="19.5" customHeight="1">
      <c r="A17" s="194"/>
      <c r="B17" s="132"/>
      <c r="C17" s="287"/>
      <c r="D17" s="142" t="s">
        <v>122</v>
      </c>
      <c r="E17" s="143">
        <v>20452</v>
      </c>
      <c r="F17" s="198">
        <f>E17-G17</f>
        <v>20452</v>
      </c>
      <c r="G17" s="143">
        <v>0</v>
      </c>
      <c r="H17" s="287"/>
      <c r="I17" s="132"/>
      <c r="J17" s="197"/>
      <c r="K17" s="197"/>
      <c r="L17" s="197"/>
      <c r="M17" s="197"/>
      <c r="N17" s="197"/>
      <c r="O17" s="197"/>
      <c r="P17" s="197"/>
      <c r="Q17" s="197"/>
      <c r="R17" s="197"/>
      <c r="S17" s="197"/>
      <c r="T17" s="197"/>
      <c r="U17" s="197"/>
    </row>
    <row r="18" spans="1:21" ht="19.5" customHeight="1">
      <c r="A18" s="194"/>
      <c r="B18" s="132"/>
      <c r="C18" s="287"/>
      <c r="D18" s="144" t="s">
        <v>123</v>
      </c>
      <c r="E18" s="145">
        <f>IF(Mitarbeiter!H23="...",0,ROUND((Produktivität!I44-Produktivität!I50)*Mitarbeiter!H23,-3))</f>
        <v>28000</v>
      </c>
      <c r="F18" s="199">
        <f>E18-G18</f>
        <v>28000</v>
      </c>
      <c r="G18" s="149">
        <v>0</v>
      </c>
      <c r="H18" s="287"/>
      <c r="I18" s="132"/>
      <c r="J18" s="197"/>
      <c r="K18" s="197"/>
      <c r="L18" s="197"/>
      <c r="M18" s="197"/>
      <c r="N18" s="197"/>
      <c r="O18" s="197"/>
      <c r="P18" s="197"/>
      <c r="Q18" s="197"/>
      <c r="R18" s="197"/>
      <c r="S18" s="197"/>
      <c r="T18" s="197"/>
      <c r="U18" s="197"/>
    </row>
    <row r="19" spans="1:21" ht="19.5" customHeight="1">
      <c r="A19" s="194"/>
      <c r="B19" s="132"/>
      <c r="C19" s="287"/>
      <c r="D19" s="146" t="s">
        <v>124</v>
      </c>
      <c r="E19" s="147">
        <v>6136</v>
      </c>
      <c r="F19" s="200">
        <f>E19-G19</f>
        <v>6136</v>
      </c>
      <c r="G19" s="147">
        <v>0</v>
      </c>
      <c r="H19" s="287"/>
      <c r="I19" s="132"/>
      <c r="J19" s="197"/>
      <c r="K19" s="197"/>
      <c r="L19" s="197"/>
      <c r="M19" s="197"/>
      <c r="N19" s="197"/>
      <c r="O19" s="197"/>
      <c r="P19" s="197"/>
      <c r="Q19" s="197"/>
      <c r="R19" s="197"/>
      <c r="S19" s="197"/>
      <c r="T19" s="197"/>
      <c r="U19" s="197"/>
    </row>
    <row r="20" spans="1:21" ht="19.5" customHeight="1">
      <c r="A20" s="194"/>
      <c r="B20" s="132"/>
      <c r="C20" s="287"/>
      <c r="D20" s="148" t="s">
        <v>125</v>
      </c>
      <c r="E20" s="149">
        <v>10226</v>
      </c>
      <c r="F20" s="199">
        <f>E20-G20</f>
        <v>10226</v>
      </c>
      <c r="G20" s="149">
        <v>0</v>
      </c>
      <c r="H20" s="287"/>
      <c r="I20" s="132"/>
      <c r="J20" s="197"/>
      <c r="K20" s="197"/>
      <c r="L20" s="197"/>
      <c r="M20" s="197"/>
      <c r="N20" s="197"/>
      <c r="O20" s="197"/>
      <c r="P20" s="197"/>
      <c r="Q20" s="197"/>
      <c r="R20" s="197"/>
      <c r="S20" s="197"/>
      <c r="T20" s="197"/>
      <c r="U20" s="197"/>
    </row>
    <row r="21" spans="1:21" ht="19.5" customHeight="1">
      <c r="A21" s="194"/>
      <c r="B21" s="132"/>
      <c r="C21" s="287"/>
      <c r="D21" s="284"/>
      <c r="E21" s="285"/>
      <c r="F21" s="286"/>
      <c r="G21" s="285"/>
      <c r="H21" s="287"/>
      <c r="I21" s="132"/>
      <c r="J21" s="197"/>
      <c r="K21" s="197"/>
      <c r="L21" s="197"/>
      <c r="M21" s="197"/>
      <c r="N21" s="197"/>
      <c r="O21" s="197"/>
      <c r="P21" s="197"/>
      <c r="Q21" s="197"/>
      <c r="R21" s="197"/>
      <c r="S21" s="197"/>
      <c r="T21" s="197"/>
      <c r="U21" s="197"/>
    </row>
    <row r="22" spans="1:21" ht="19.5" customHeight="1">
      <c r="A22" s="194"/>
      <c r="B22" s="132"/>
      <c r="C22" s="287"/>
      <c r="D22" s="201" t="s">
        <v>126</v>
      </c>
      <c r="E22" s="147">
        <v>4090</v>
      </c>
      <c r="F22" s="200">
        <f aca="true" t="shared" si="0" ref="F22:F35">E22-G22</f>
        <v>4090</v>
      </c>
      <c r="G22" s="147">
        <v>0</v>
      </c>
      <c r="H22" s="287"/>
      <c r="I22" s="132"/>
      <c r="J22" s="197"/>
      <c r="K22" s="197"/>
      <c r="L22" s="197"/>
      <c r="M22" s="197"/>
      <c r="N22" s="197"/>
      <c r="O22" s="197"/>
      <c r="P22" s="197"/>
      <c r="Q22" s="197"/>
      <c r="R22" s="197"/>
      <c r="S22" s="197"/>
      <c r="T22" s="197"/>
      <c r="U22" s="197"/>
    </row>
    <row r="23" spans="1:21" ht="19.5" customHeight="1">
      <c r="A23" s="194"/>
      <c r="B23" s="132"/>
      <c r="C23" s="287"/>
      <c r="D23" s="150" t="s">
        <v>127</v>
      </c>
      <c r="E23" s="151">
        <v>4602</v>
      </c>
      <c r="F23" s="200">
        <f t="shared" si="0"/>
        <v>4602</v>
      </c>
      <c r="G23" s="151">
        <v>0</v>
      </c>
      <c r="H23" s="287"/>
      <c r="I23" s="132"/>
      <c r="J23" s="197"/>
      <c r="K23" s="197"/>
      <c r="L23" s="197"/>
      <c r="M23" s="197"/>
      <c r="N23" s="197"/>
      <c r="O23" s="197"/>
      <c r="P23" s="197"/>
      <c r="Q23" s="197"/>
      <c r="R23" s="197"/>
      <c r="S23" s="197"/>
      <c r="T23" s="197"/>
      <c r="U23" s="197"/>
    </row>
    <row r="24" spans="1:21" ht="19.5" customHeight="1">
      <c r="A24" s="194"/>
      <c r="B24" s="132"/>
      <c r="C24" s="287"/>
      <c r="D24" s="150" t="s">
        <v>128</v>
      </c>
      <c r="E24" s="151">
        <v>1534</v>
      </c>
      <c r="F24" s="200">
        <f t="shared" si="0"/>
        <v>1534</v>
      </c>
      <c r="G24" s="151">
        <v>0</v>
      </c>
      <c r="H24" s="287"/>
      <c r="I24" s="132"/>
      <c r="J24" s="197"/>
      <c r="K24" s="197"/>
      <c r="L24" s="197"/>
      <c r="M24" s="197"/>
      <c r="N24" s="197"/>
      <c r="O24" s="197"/>
      <c r="P24" s="197"/>
      <c r="Q24" s="197"/>
      <c r="R24" s="197"/>
      <c r="S24" s="197"/>
      <c r="T24" s="197"/>
      <c r="U24" s="197"/>
    </row>
    <row r="25" spans="1:21" ht="19.5" customHeight="1">
      <c r="A25" s="194"/>
      <c r="B25" s="132"/>
      <c r="C25" s="287"/>
      <c r="D25" s="150" t="s">
        <v>129</v>
      </c>
      <c r="E25" s="151">
        <v>511</v>
      </c>
      <c r="F25" s="200">
        <f t="shared" si="0"/>
        <v>511</v>
      </c>
      <c r="G25" s="151">
        <v>0</v>
      </c>
      <c r="H25" s="287"/>
      <c r="I25" s="132"/>
      <c r="J25" s="197"/>
      <c r="K25" s="197"/>
      <c r="L25" s="197"/>
      <c r="M25" s="197"/>
      <c r="N25" s="197"/>
      <c r="O25" s="197"/>
      <c r="P25" s="197"/>
      <c r="Q25" s="197"/>
      <c r="R25" s="197"/>
      <c r="S25" s="197"/>
      <c r="T25" s="197"/>
      <c r="U25" s="197"/>
    </row>
    <row r="26" spans="1:21" ht="19.5" customHeight="1">
      <c r="A26" s="194"/>
      <c r="B26" s="132"/>
      <c r="C26" s="287"/>
      <c r="D26" s="150" t="s">
        <v>130</v>
      </c>
      <c r="E26" s="151">
        <v>1790</v>
      </c>
      <c r="F26" s="200">
        <f t="shared" si="0"/>
        <v>1790</v>
      </c>
      <c r="G26" s="151">
        <v>0</v>
      </c>
      <c r="H26" s="287"/>
      <c r="I26" s="132"/>
      <c r="J26" s="197"/>
      <c r="K26" s="197"/>
      <c r="L26" s="197"/>
      <c r="M26" s="197"/>
      <c r="N26" s="197"/>
      <c r="O26" s="197"/>
      <c r="P26" s="197"/>
      <c r="Q26" s="197"/>
      <c r="R26" s="197"/>
      <c r="S26" s="197"/>
      <c r="T26" s="197"/>
      <c r="U26" s="197"/>
    </row>
    <row r="27" spans="1:21" ht="19.5" customHeight="1">
      <c r="A27" s="194"/>
      <c r="B27" s="132"/>
      <c r="C27" s="287"/>
      <c r="D27" s="150" t="s">
        <v>131</v>
      </c>
      <c r="E27" s="151">
        <v>5113</v>
      </c>
      <c r="F27" s="200">
        <f t="shared" si="0"/>
        <v>5113</v>
      </c>
      <c r="G27" s="151">
        <v>0</v>
      </c>
      <c r="H27" s="287"/>
      <c r="I27" s="132"/>
      <c r="J27" s="197"/>
      <c r="K27" s="197"/>
      <c r="L27" s="197"/>
      <c r="M27" s="197"/>
      <c r="N27" s="197"/>
      <c r="O27" s="197"/>
      <c r="P27" s="197"/>
      <c r="Q27" s="197"/>
      <c r="R27" s="197"/>
      <c r="S27" s="197"/>
      <c r="T27" s="197"/>
      <c r="U27" s="197"/>
    </row>
    <row r="28" spans="1:21" ht="19.5" customHeight="1">
      <c r="A28" s="194"/>
      <c r="B28" s="132"/>
      <c r="C28" s="287"/>
      <c r="D28" s="150" t="s">
        <v>132</v>
      </c>
      <c r="E28" s="151">
        <v>6136</v>
      </c>
      <c r="F28" s="200">
        <f t="shared" si="0"/>
        <v>6136</v>
      </c>
      <c r="G28" s="151">
        <v>0</v>
      </c>
      <c r="H28" s="287"/>
      <c r="I28" s="132"/>
      <c r="J28" s="197"/>
      <c r="K28" s="197"/>
      <c r="L28" s="197"/>
      <c r="M28" s="197"/>
      <c r="N28" s="197"/>
      <c r="O28" s="197"/>
      <c r="P28" s="197"/>
      <c r="Q28" s="197"/>
      <c r="R28" s="197"/>
      <c r="S28" s="197"/>
      <c r="T28" s="197"/>
      <c r="U28" s="197"/>
    </row>
    <row r="29" spans="1:21" ht="19.5" customHeight="1">
      <c r="A29" s="194"/>
      <c r="B29" s="132"/>
      <c r="C29" s="287"/>
      <c r="D29" s="150" t="s">
        <v>133</v>
      </c>
      <c r="E29" s="151">
        <v>511</v>
      </c>
      <c r="F29" s="200">
        <f t="shared" si="0"/>
        <v>511</v>
      </c>
      <c r="G29" s="151">
        <v>0</v>
      </c>
      <c r="H29" s="287"/>
      <c r="I29" s="132"/>
      <c r="J29" s="197"/>
      <c r="K29" s="197"/>
      <c r="L29" s="197"/>
      <c r="M29" s="197"/>
      <c r="N29" s="197"/>
      <c r="O29" s="197"/>
      <c r="P29" s="197"/>
      <c r="Q29" s="197"/>
      <c r="R29" s="197"/>
      <c r="S29" s="197"/>
      <c r="T29" s="197"/>
      <c r="U29" s="197"/>
    </row>
    <row r="30" spans="1:21" ht="19.5" customHeight="1">
      <c r="A30" s="194"/>
      <c r="B30" s="132"/>
      <c r="C30" s="287"/>
      <c r="D30" s="150" t="s">
        <v>134</v>
      </c>
      <c r="E30" s="151">
        <v>2556</v>
      </c>
      <c r="F30" s="200">
        <f t="shared" si="0"/>
        <v>2556</v>
      </c>
      <c r="G30" s="151">
        <v>0</v>
      </c>
      <c r="H30" s="287"/>
      <c r="I30" s="132"/>
      <c r="J30" s="197"/>
      <c r="K30" s="197"/>
      <c r="L30" s="197"/>
      <c r="M30" s="197"/>
      <c r="N30" s="197"/>
      <c r="O30" s="197"/>
      <c r="P30" s="197"/>
      <c r="Q30" s="197"/>
      <c r="R30" s="197"/>
      <c r="S30" s="197"/>
      <c r="T30" s="197"/>
      <c r="U30" s="197"/>
    </row>
    <row r="31" spans="1:21" ht="19.5" customHeight="1">
      <c r="A31" s="194"/>
      <c r="B31" s="132"/>
      <c r="C31" s="287"/>
      <c r="D31" s="150" t="s">
        <v>135</v>
      </c>
      <c r="E31" s="151">
        <v>1534</v>
      </c>
      <c r="F31" s="200">
        <f t="shared" si="0"/>
        <v>1534</v>
      </c>
      <c r="G31" s="151">
        <v>0</v>
      </c>
      <c r="H31" s="287"/>
      <c r="I31" s="132"/>
      <c r="J31" s="197"/>
      <c r="K31" s="197"/>
      <c r="L31" s="197"/>
      <c r="M31" s="197"/>
      <c r="N31" s="197"/>
      <c r="O31" s="197"/>
      <c r="P31" s="197"/>
      <c r="Q31" s="197"/>
      <c r="R31" s="197"/>
      <c r="S31" s="197"/>
      <c r="T31" s="197"/>
      <c r="U31" s="197"/>
    </row>
    <row r="32" spans="1:21" ht="19.5" customHeight="1">
      <c r="A32" s="194"/>
      <c r="B32" s="132"/>
      <c r="C32" s="287"/>
      <c r="D32" s="150" t="s">
        <v>136</v>
      </c>
      <c r="E32" s="151">
        <v>2045</v>
      </c>
      <c r="F32" s="200">
        <f t="shared" si="0"/>
        <v>2045</v>
      </c>
      <c r="G32" s="151">
        <v>0</v>
      </c>
      <c r="H32" s="287"/>
      <c r="I32" s="132"/>
      <c r="J32" s="197"/>
      <c r="K32" s="197"/>
      <c r="L32" s="197"/>
      <c r="M32" s="197"/>
      <c r="N32" s="197"/>
      <c r="O32" s="197"/>
      <c r="P32" s="197"/>
      <c r="Q32" s="197"/>
      <c r="R32" s="197"/>
      <c r="S32" s="197"/>
      <c r="T32" s="197"/>
      <c r="U32" s="197"/>
    </row>
    <row r="33" spans="1:21" ht="19.5" customHeight="1">
      <c r="A33" s="194"/>
      <c r="B33" s="132"/>
      <c r="C33" s="287"/>
      <c r="D33" s="150" t="s">
        <v>137</v>
      </c>
      <c r="E33" s="151">
        <v>2556</v>
      </c>
      <c r="F33" s="200">
        <f t="shared" si="0"/>
        <v>2556</v>
      </c>
      <c r="G33" s="151">
        <v>0</v>
      </c>
      <c r="H33" s="287"/>
      <c r="I33" s="132"/>
      <c r="J33" s="197"/>
      <c r="K33" s="197"/>
      <c r="L33" s="197"/>
      <c r="M33" s="197"/>
      <c r="N33" s="197"/>
      <c r="O33" s="197"/>
      <c r="P33" s="197"/>
      <c r="Q33" s="197"/>
      <c r="R33" s="197"/>
      <c r="S33" s="197"/>
      <c r="T33" s="197"/>
      <c r="U33" s="197"/>
    </row>
    <row r="34" spans="1:21" ht="19.5" customHeight="1">
      <c r="A34" s="194"/>
      <c r="B34" s="132"/>
      <c r="C34" s="287"/>
      <c r="D34" s="150" t="s">
        <v>138</v>
      </c>
      <c r="E34" s="151">
        <v>2301</v>
      </c>
      <c r="F34" s="200">
        <f t="shared" si="0"/>
        <v>2301</v>
      </c>
      <c r="G34" s="151">
        <v>0</v>
      </c>
      <c r="H34" s="287"/>
      <c r="I34" s="132"/>
      <c r="J34" s="197"/>
      <c r="K34" s="197"/>
      <c r="L34" s="197"/>
      <c r="M34" s="197"/>
      <c r="N34" s="197"/>
      <c r="O34" s="197"/>
      <c r="P34" s="197"/>
      <c r="Q34" s="197"/>
      <c r="R34" s="197"/>
      <c r="S34" s="197"/>
      <c r="T34" s="197"/>
      <c r="U34" s="197"/>
    </row>
    <row r="35" spans="1:21" ht="19.5" customHeight="1">
      <c r="A35" s="194"/>
      <c r="B35" s="132"/>
      <c r="C35" s="287"/>
      <c r="D35" s="150" t="s">
        <v>139</v>
      </c>
      <c r="E35" s="151">
        <v>1023</v>
      </c>
      <c r="F35" s="200">
        <f t="shared" si="0"/>
        <v>1023</v>
      </c>
      <c r="G35" s="151">
        <v>0</v>
      </c>
      <c r="H35" s="287"/>
      <c r="I35" s="132"/>
      <c r="J35" s="197"/>
      <c r="K35" s="197"/>
      <c r="L35" s="197"/>
      <c r="M35" s="197"/>
      <c r="N35" s="197"/>
      <c r="O35" s="197"/>
      <c r="P35" s="197"/>
      <c r="Q35" s="197"/>
      <c r="R35" s="197"/>
      <c r="S35" s="197"/>
      <c r="T35" s="197"/>
      <c r="U35" s="197"/>
    </row>
    <row r="36" spans="1:21" ht="19.5" customHeight="1">
      <c r="A36" s="194"/>
      <c r="B36" s="132"/>
      <c r="C36" s="287"/>
      <c r="D36" s="288" t="s">
        <v>140</v>
      </c>
      <c r="E36" s="152">
        <f>SUM(E22:E35)</f>
        <v>36302</v>
      </c>
      <c r="F36" s="289"/>
      <c r="G36" s="289"/>
      <c r="H36" s="287"/>
      <c r="I36" s="132"/>
      <c r="J36" s="197"/>
      <c r="K36" s="197"/>
      <c r="L36" s="197"/>
      <c r="M36" s="197"/>
      <c r="N36" s="197"/>
      <c r="O36" s="197"/>
      <c r="P36" s="197"/>
      <c r="Q36" s="197"/>
      <c r="R36" s="197"/>
      <c r="S36" s="197"/>
      <c r="T36" s="197"/>
      <c r="U36" s="197"/>
    </row>
    <row r="37" spans="1:21" ht="19.5" customHeight="1">
      <c r="A37" s="194"/>
      <c r="B37" s="132"/>
      <c r="C37" s="287"/>
      <c r="D37" s="290" t="s">
        <v>141</v>
      </c>
      <c r="E37" s="291"/>
      <c r="F37" s="153">
        <f>SUM(F22:F35)</f>
        <v>36302</v>
      </c>
      <c r="G37" s="292"/>
      <c r="H37" s="287"/>
      <c r="I37" s="132"/>
      <c r="J37" s="197"/>
      <c r="K37" s="197"/>
      <c r="L37" s="197"/>
      <c r="M37" s="197"/>
      <c r="N37" s="197"/>
      <c r="O37" s="197"/>
      <c r="P37" s="197"/>
      <c r="Q37" s="197"/>
      <c r="R37" s="197"/>
      <c r="S37" s="197"/>
      <c r="T37" s="197"/>
      <c r="U37" s="197"/>
    </row>
    <row r="38" spans="1:21" ht="19.5" customHeight="1">
      <c r="A38" s="194"/>
      <c r="B38" s="132"/>
      <c r="C38" s="287"/>
      <c r="D38" s="293" t="s">
        <v>142</v>
      </c>
      <c r="E38" s="294"/>
      <c r="F38" s="294"/>
      <c r="G38" s="154">
        <f>SUM(G22:G35)</f>
        <v>0</v>
      </c>
      <c r="H38" s="287"/>
      <c r="I38" s="132"/>
      <c r="J38" s="197"/>
      <c r="K38" s="197"/>
      <c r="L38" s="197"/>
      <c r="M38" s="197"/>
      <c r="N38" s="197"/>
      <c r="O38" s="197"/>
      <c r="P38" s="197"/>
      <c r="Q38" s="197"/>
      <c r="R38" s="197"/>
      <c r="S38" s="197"/>
      <c r="T38" s="197"/>
      <c r="U38" s="197"/>
    </row>
    <row r="39" spans="1:21" ht="19.5" customHeight="1">
      <c r="A39" s="194"/>
      <c r="B39" s="132"/>
      <c r="C39" s="287"/>
      <c r="D39" s="233"/>
      <c r="E39" s="233"/>
      <c r="F39" s="233"/>
      <c r="G39" s="233"/>
      <c r="H39" s="287"/>
      <c r="I39" s="132"/>
      <c r="J39" s="197"/>
      <c r="K39" s="197"/>
      <c r="L39" s="197"/>
      <c r="M39" s="197"/>
      <c r="N39" s="197"/>
      <c r="O39" s="197"/>
      <c r="P39" s="197"/>
      <c r="Q39" s="197"/>
      <c r="R39" s="197"/>
      <c r="S39" s="197"/>
      <c r="T39" s="197"/>
      <c r="U39" s="197"/>
    </row>
    <row r="40" spans="1:21" ht="19.5" customHeight="1">
      <c r="A40" s="194"/>
      <c r="B40" s="132"/>
      <c r="C40" s="287"/>
      <c r="D40" s="295" t="s">
        <v>143</v>
      </c>
      <c r="E40" s="202">
        <f>Mitarbeiter!$H$45</f>
        <v>5815.25</v>
      </c>
      <c r="F40" s="203">
        <f>IF(E40=0,0,F37/E40)</f>
        <v>6.242551910923864</v>
      </c>
      <c r="G40" s="287"/>
      <c r="H40" s="287"/>
      <c r="I40" s="132"/>
      <c r="J40" s="197"/>
      <c r="K40" s="197"/>
      <c r="L40" s="197"/>
      <c r="M40" s="197"/>
      <c r="N40" s="197"/>
      <c r="O40" s="197"/>
      <c r="P40" s="197"/>
      <c r="Q40" s="197"/>
      <c r="R40" s="197"/>
      <c r="S40" s="197"/>
      <c r="T40" s="197"/>
      <c r="U40" s="197"/>
    </row>
    <row r="41" spans="1:21" ht="19.5" customHeight="1">
      <c r="A41" s="194"/>
      <c r="B41" s="132"/>
      <c r="C41" s="287"/>
      <c r="D41" s="295" t="s">
        <v>144</v>
      </c>
      <c r="E41" s="202">
        <f>Mitarbeiter!$H$45</f>
        <v>5815.25</v>
      </c>
      <c r="F41" s="203">
        <f>IF(E41=0,0,F17/E41)</f>
        <v>3.51695971798289</v>
      </c>
      <c r="G41" s="287"/>
      <c r="H41" s="287"/>
      <c r="I41" s="132"/>
      <c r="J41" s="197"/>
      <c r="K41" s="197"/>
      <c r="L41" s="197"/>
      <c r="M41" s="197"/>
      <c r="N41" s="197"/>
      <c r="O41" s="197"/>
      <c r="P41" s="197"/>
      <c r="Q41" s="197"/>
      <c r="R41" s="197"/>
      <c r="S41" s="197"/>
      <c r="T41" s="197"/>
      <c r="U41" s="197"/>
    </row>
    <row r="42" spans="1:21" ht="19.5" customHeight="1">
      <c r="A42" s="194"/>
      <c r="B42" s="132"/>
      <c r="C42" s="287"/>
      <c r="D42" s="295" t="s">
        <v>145</v>
      </c>
      <c r="E42" s="202">
        <f>Mitarbeiter!$H$45</f>
        <v>5815.25</v>
      </c>
      <c r="F42" s="203">
        <f>IF(E42=0,0,F18/E42)</f>
        <v>4.814926271441468</v>
      </c>
      <c r="G42" s="287"/>
      <c r="H42" s="287"/>
      <c r="I42" s="132"/>
      <c r="J42" s="197"/>
      <c r="K42" s="197"/>
      <c r="L42" s="197"/>
      <c r="M42" s="197"/>
      <c r="N42" s="197"/>
      <c r="O42" s="197"/>
      <c r="P42" s="197"/>
      <c r="Q42" s="197"/>
      <c r="R42" s="197"/>
      <c r="S42" s="197"/>
      <c r="T42" s="197"/>
      <c r="U42" s="197"/>
    </row>
    <row r="43" spans="1:21" ht="19.5" customHeight="1">
      <c r="A43" s="194"/>
      <c r="B43" s="132"/>
      <c r="C43" s="287"/>
      <c r="D43" s="295" t="s">
        <v>146</v>
      </c>
      <c r="E43" s="202">
        <f>Mitarbeiter!$H$45</f>
        <v>5815.25</v>
      </c>
      <c r="F43" s="203">
        <f>IF(E43=0,0,F19/E43)</f>
        <v>1.0551567000558875</v>
      </c>
      <c r="G43" s="287"/>
      <c r="H43" s="287"/>
      <c r="I43" s="132"/>
      <c r="J43" s="197"/>
      <c r="K43" s="197"/>
      <c r="L43" s="197"/>
      <c r="M43" s="197"/>
      <c r="N43" s="197"/>
      <c r="O43" s="197"/>
      <c r="P43" s="197"/>
      <c r="Q43" s="197"/>
      <c r="R43" s="197"/>
      <c r="S43" s="197"/>
      <c r="T43" s="197"/>
      <c r="U43" s="197"/>
    </row>
    <row r="44" spans="1:21" ht="19.5" customHeight="1">
      <c r="A44" s="194"/>
      <c r="B44" s="132"/>
      <c r="C44" s="287"/>
      <c r="D44" s="295" t="s">
        <v>147</v>
      </c>
      <c r="E44" s="202">
        <f>Mitarbeiter!$H$45</f>
        <v>5815.25</v>
      </c>
      <c r="F44" s="203">
        <f>IF(E44=0,0,F20/E44)</f>
        <v>1.758479858991445</v>
      </c>
      <c r="G44" s="287"/>
      <c r="H44" s="287"/>
      <c r="I44" s="132"/>
      <c r="J44" s="197"/>
      <c r="K44" s="197"/>
      <c r="L44" s="197"/>
      <c r="M44" s="197"/>
      <c r="N44" s="197"/>
      <c r="O44" s="197"/>
      <c r="P44" s="197"/>
      <c r="Q44" s="197"/>
      <c r="R44" s="197"/>
      <c r="S44" s="197"/>
      <c r="T44" s="197"/>
      <c r="U44" s="197"/>
    </row>
    <row r="45" spans="1:21" s="155" customFormat="1" ht="14.25" customHeight="1">
      <c r="A45" s="194"/>
      <c r="B45" s="132"/>
      <c r="C45" s="287"/>
      <c r="D45" s="287"/>
      <c r="E45" s="287"/>
      <c r="F45" s="287"/>
      <c r="G45" s="287"/>
      <c r="H45" s="287"/>
      <c r="I45" s="132"/>
      <c r="J45" s="194"/>
      <c r="K45" s="194"/>
      <c r="L45" s="194"/>
      <c r="M45" s="194"/>
      <c r="N45" s="194"/>
      <c r="O45" s="194"/>
      <c r="P45" s="194"/>
      <c r="Q45" s="194"/>
      <c r="R45" s="194"/>
      <c r="S45" s="194"/>
      <c r="T45" s="194"/>
      <c r="U45" s="194"/>
    </row>
    <row r="46" spans="1:21" ht="6" customHeight="1">
      <c r="A46" s="194"/>
      <c r="B46" s="132"/>
      <c r="C46" s="132"/>
      <c r="D46" s="132"/>
      <c r="E46" s="132"/>
      <c r="F46" s="132"/>
      <c r="G46" s="132"/>
      <c r="H46" s="132"/>
      <c r="I46" s="132"/>
      <c r="J46" s="197"/>
      <c r="K46" s="197"/>
      <c r="L46" s="197"/>
      <c r="M46" s="197"/>
      <c r="N46" s="197"/>
      <c r="O46" s="197"/>
      <c r="P46" s="197"/>
      <c r="Q46" s="197"/>
      <c r="R46" s="197"/>
      <c r="S46" s="197"/>
      <c r="T46" s="197"/>
      <c r="U46" s="197"/>
    </row>
    <row r="47" spans="1:21" ht="19.5" customHeight="1">
      <c r="A47" s="194"/>
      <c r="B47" s="194"/>
      <c r="C47" s="197"/>
      <c r="D47" s="197"/>
      <c r="E47" s="197"/>
      <c r="F47" s="197"/>
      <c r="G47" s="197"/>
      <c r="H47" s="197"/>
      <c r="I47" s="194"/>
      <c r="J47" s="197"/>
      <c r="K47" s="197"/>
      <c r="L47" s="197"/>
      <c r="M47" s="197"/>
      <c r="N47" s="197"/>
      <c r="O47" s="197"/>
      <c r="P47" s="197"/>
      <c r="Q47" s="197"/>
      <c r="R47" s="197"/>
      <c r="S47" s="197"/>
      <c r="T47" s="197"/>
      <c r="U47" s="197"/>
    </row>
    <row r="48" spans="1:21" ht="19.5" customHeight="1">
      <c r="A48" s="194"/>
      <c r="B48" s="194"/>
      <c r="C48" s="197"/>
      <c r="D48" s="197"/>
      <c r="E48" s="197"/>
      <c r="F48" s="197"/>
      <c r="G48" s="197"/>
      <c r="H48" s="197"/>
      <c r="I48" s="194"/>
      <c r="J48" s="197"/>
      <c r="K48" s="197"/>
      <c r="L48" s="197"/>
      <c r="M48" s="197"/>
      <c r="N48" s="197"/>
      <c r="O48" s="197"/>
      <c r="P48" s="197"/>
      <c r="Q48" s="197"/>
      <c r="R48" s="197"/>
      <c r="S48" s="197"/>
      <c r="T48" s="197"/>
      <c r="U48" s="197"/>
    </row>
    <row r="49" spans="1:21" ht="19.5" customHeight="1">
      <c r="A49" s="194"/>
      <c r="B49" s="194"/>
      <c r="C49" s="197"/>
      <c r="D49" s="197"/>
      <c r="E49" s="197"/>
      <c r="F49" s="197"/>
      <c r="G49" s="197"/>
      <c r="H49" s="197"/>
      <c r="I49" s="194"/>
      <c r="J49" s="197"/>
      <c r="K49" s="197"/>
      <c r="L49" s="197"/>
      <c r="M49" s="197"/>
      <c r="N49" s="197"/>
      <c r="O49" s="197"/>
      <c r="P49" s="197"/>
      <c r="Q49" s="197"/>
      <c r="R49" s="197"/>
      <c r="S49" s="197"/>
      <c r="T49" s="197"/>
      <c r="U49" s="197"/>
    </row>
    <row r="50" spans="1:21" ht="19.5" customHeight="1">
      <c r="A50" s="194"/>
      <c r="B50" s="194"/>
      <c r="C50" s="197"/>
      <c r="D50" s="197"/>
      <c r="E50" s="197"/>
      <c r="F50" s="197"/>
      <c r="G50" s="197"/>
      <c r="H50" s="197"/>
      <c r="I50" s="194"/>
      <c r="J50" s="197"/>
      <c r="K50" s="197"/>
      <c r="L50" s="197"/>
      <c r="M50" s="197"/>
      <c r="N50" s="197"/>
      <c r="O50" s="197"/>
      <c r="P50" s="197"/>
      <c r="Q50" s="197"/>
      <c r="R50" s="197"/>
      <c r="S50" s="197"/>
      <c r="T50" s="197"/>
      <c r="U50" s="197"/>
    </row>
    <row r="51" spans="1:21" ht="19.5" customHeight="1">
      <c r="A51" s="194"/>
      <c r="B51" s="194"/>
      <c r="C51" s="197"/>
      <c r="D51" s="197"/>
      <c r="E51" s="197"/>
      <c r="F51" s="197"/>
      <c r="G51" s="197"/>
      <c r="H51" s="197"/>
      <c r="I51" s="194"/>
      <c r="J51" s="197"/>
      <c r="K51" s="197"/>
      <c r="L51" s="197"/>
      <c r="M51" s="197"/>
      <c r="N51" s="197"/>
      <c r="O51" s="197"/>
      <c r="P51" s="197"/>
      <c r="Q51" s="197"/>
      <c r="R51" s="197"/>
      <c r="S51" s="197"/>
      <c r="T51" s="197"/>
      <c r="U51" s="197"/>
    </row>
    <row r="52" spans="1:21" ht="19.5" customHeight="1">
      <c r="A52" s="194"/>
      <c r="B52" s="194"/>
      <c r="C52" s="197"/>
      <c r="D52" s="197"/>
      <c r="E52" s="197"/>
      <c r="F52" s="197"/>
      <c r="G52" s="197"/>
      <c r="H52" s="197"/>
      <c r="I52" s="194"/>
      <c r="J52" s="197"/>
      <c r="K52" s="197"/>
      <c r="L52" s="197"/>
      <c r="M52" s="197"/>
      <c r="N52" s="197"/>
      <c r="O52" s="197"/>
      <c r="P52" s="197"/>
      <c r="Q52" s="197"/>
      <c r="R52" s="197"/>
      <c r="S52" s="197"/>
      <c r="T52" s="197"/>
      <c r="U52" s="197"/>
    </row>
    <row r="53" spans="1:21" ht="19.5" customHeight="1">
      <c r="A53" s="194"/>
      <c r="B53" s="194"/>
      <c r="C53" s="197"/>
      <c r="D53" s="197"/>
      <c r="E53" s="197"/>
      <c r="F53" s="197"/>
      <c r="G53" s="197"/>
      <c r="H53" s="197"/>
      <c r="I53" s="194"/>
      <c r="J53" s="197"/>
      <c r="K53" s="197"/>
      <c r="L53" s="197"/>
      <c r="M53" s="197"/>
      <c r="N53" s="197"/>
      <c r="O53" s="197"/>
      <c r="P53" s="197"/>
      <c r="Q53" s="197"/>
      <c r="R53" s="197"/>
      <c r="S53" s="197"/>
      <c r="T53" s="197"/>
      <c r="U53" s="197"/>
    </row>
    <row r="54" spans="1:21" ht="19.5" customHeight="1">
      <c r="A54" s="194"/>
      <c r="B54" s="194"/>
      <c r="C54" s="197"/>
      <c r="D54" s="197"/>
      <c r="E54" s="197"/>
      <c r="F54" s="197"/>
      <c r="G54" s="197"/>
      <c r="H54" s="197"/>
      <c r="I54" s="194"/>
      <c r="J54" s="197"/>
      <c r="K54" s="197"/>
      <c r="L54" s="197"/>
      <c r="M54" s="197"/>
      <c r="N54" s="197"/>
      <c r="O54" s="197"/>
      <c r="P54" s="197"/>
      <c r="Q54" s="197"/>
      <c r="R54" s="197"/>
      <c r="S54" s="197"/>
      <c r="T54" s="197"/>
      <c r="U54" s="197"/>
    </row>
    <row r="55" spans="1:21" ht="19.5" customHeight="1">
      <c r="A55" s="194"/>
      <c r="B55" s="194"/>
      <c r="C55" s="197"/>
      <c r="D55" s="197"/>
      <c r="E55" s="197"/>
      <c r="F55" s="197"/>
      <c r="G55" s="197"/>
      <c r="H55" s="197"/>
      <c r="I55" s="194"/>
      <c r="J55" s="197"/>
      <c r="K55" s="197"/>
      <c r="L55" s="197"/>
      <c r="M55" s="197"/>
      <c r="N55" s="197"/>
      <c r="O55" s="197"/>
      <c r="P55" s="197"/>
      <c r="Q55" s="197"/>
      <c r="R55" s="197"/>
      <c r="S55" s="197"/>
      <c r="T55" s="197"/>
      <c r="U55" s="197"/>
    </row>
    <row r="56" spans="1:21" ht="19.5" customHeight="1">
      <c r="A56" s="194"/>
      <c r="B56" s="194"/>
      <c r="C56" s="197"/>
      <c r="D56" s="197"/>
      <c r="E56" s="197"/>
      <c r="F56" s="197"/>
      <c r="G56" s="197"/>
      <c r="H56" s="197"/>
      <c r="I56" s="194"/>
      <c r="J56" s="197"/>
      <c r="K56" s="197"/>
      <c r="L56" s="197"/>
      <c r="M56" s="197"/>
      <c r="N56" s="197"/>
      <c r="O56" s="197"/>
      <c r="P56" s="197"/>
      <c r="Q56" s="197"/>
      <c r="R56" s="197"/>
      <c r="S56" s="197"/>
      <c r="T56" s="197"/>
      <c r="U56" s="197"/>
    </row>
    <row r="57" spans="1:21" ht="19.5" customHeight="1">
      <c r="A57" s="194"/>
      <c r="B57" s="194"/>
      <c r="C57" s="197"/>
      <c r="D57" s="197"/>
      <c r="E57" s="197"/>
      <c r="F57" s="197"/>
      <c r="G57" s="197"/>
      <c r="H57" s="197"/>
      <c r="I57" s="194"/>
      <c r="J57" s="197"/>
      <c r="K57" s="197"/>
      <c r="L57" s="197"/>
      <c r="M57" s="197"/>
      <c r="N57" s="197"/>
      <c r="O57" s="197"/>
      <c r="P57" s="197"/>
      <c r="Q57" s="197"/>
      <c r="R57" s="197"/>
      <c r="S57" s="197"/>
      <c r="T57" s="197"/>
      <c r="U57" s="197"/>
    </row>
    <row r="58" spans="1:21" ht="19.5" customHeight="1">
      <c r="A58" s="194"/>
      <c r="B58" s="194"/>
      <c r="C58" s="197"/>
      <c r="D58" s="197"/>
      <c r="E58" s="197"/>
      <c r="F58" s="197"/>
      <c r="G58" s="197"/>
      <c r="H58" s="197"/>
      <c r="I58" s="194"/>
      <c r="J58" s="197"/>
      <c r="K58" s="197"/>
      <c r="L58" s="197"/>
      <c r="M58" s="197"/>
      <c r="N58" s="197"/>
      <c r="O58" s="197"/>
      <c r="P58" s="197"/>
      <c r="Q58" s="197"/>
      <c r="R58" s="197"/>
      <c r="S58" s="197"/>
      <c r="T58" s="197"/>
      <c r="U58" s="197"/>
    </row>
    <row r="59" spans="1:21" ht="19.5" customHeight="1">
      <c r="A59" s="194"/>
      <c r="B59" s="194"/>
      <c r="C59" s="197"/>
      <c r="D59" s="197"/>
      <c r="E59" s="197"/>
      <c r="F59" s="197"/>
      <c r="G59" s="197"/>
      <c r="H59" s="197"/>
      <c r="I59" s="194"/>
      <c r="J59" s="197"/>
      <c r="K59" s="197"/>
      <c r="L59" s="197"/>
      <c r="M59" s="197"/>
      <c r="N59" s="197"/>
      <c r="O59" s="197"/>
      <c r="P59" s="197"/>
      <c r="Q59" s="197"/>
      <c r="R59" s="197"/>
      <c r="S59" s="197"/>
      <c r="T59" s="197"/>
      <c r="U59" s="197"/>
    </row>
    <row r="60" spans="1:21" ht="19.5" customHeight="1">
      <c r="A60" s="194"/>
      <c r="B60" s="194"/>
      <c r="C60" s="197"/>
      <c r="D60" s="197"/>
      <c r="E60" s="197"/>
      <c r="F60" s="197"/>
      <c r="G60" s="197"/>
      <c r="H60" s="197"/>
      <c r="I60" s="194"/>
      <c r="J60" s="197"/>
      <c r="K60" s="197"/>
      <c r="L60" s="197"/>
      <c r="M60" s="197"/>
      <c r="N60" s="197"/>
      <c r="O60" s="197"/>
      <c r="P60" s="197"/>
      <c r="Q60" s="197"/>
      <c r="R60" s="197"/>
      <c r="S60" s="197"/>
      <c r="T60" s="197"/>
      <c r="U60" s="197"/>
    </row>
    <row r="61" spans="1:21" ht="19.5" customHeight="1">
      <c r="A61" s="194"/>
      <c r="B61" s="194"/>
      <c r="C61" s="197"/>
      <c r="D61" s="197"/>
      <c r="E61" s="197"/>
      <c r="F61" s="197"/>
      <c r="G61" s="197"/>
      <c r="H61" s="197"/>
      <c r="I61" s="194"/>
      <c r="J61" s="197"/>
      <c r="K61" s="197"/>
      <c r="L61" s="197"/>
      <c r="M61" s="197"/>
      <c r="N61" s="197"/>
      <c r="O61" s="197"/>
      <c r="P61" s="197"/>
      <c r="Q61" s="197"/>
      <c r="R61" s="197"/>
      <c r="S61" s="197"/>
      <c r="T61" s="197"/>
      <c r="U61" s="197"/>
    </row>
    <row r="62" spans="1:21" ht="19.5" customHeight="1">
      <c r="A62" s="194"/>
      <c r="B62" s="194"/>
      <c r="C62" s="197"/>
      <c r="D62" s="197"/>
      <c r="E62" s="197"/>
      <c r="F62" s="197"/>
      <c r="G62" s="197"/>
      <c r="H62" s="197"/>
      <c r="I62" s="194"/>
      <c r="J62" s="197"/>
      <c r="K62" s="197"/>
      <c r="L62" s="197"/>
      <c r="M62" s="197"/>
      <c r="N62" s="197"/>
      <c r="O62" s="197"/>
      <c r="P62" s="197"/>
      <c r="Q62" s="197"/>
      <c r="R62" s="197"/>
      <c r="S62" s="197"/>
      <c r="T62" s="197"/>
      <c r="U62" s="197"/>
    </row>
    <row r="63" spans="1:21" ht="19.5" customHeight="1">
      <c r="A63" s="194"/>
      <c r="B63" s="194"/>
      <c r="C63" s="197"/>
      <c r="D63" s="197"/>
      <c r="E63" s="197"/>
      <c r="F63" s="197"/>
      <c r="G63" s="197"/>
      <c r="H63" s="197"/>
      <c r="I63" s="194"/>
      <c r="J63" s="197"/>
      <c r="K63" s="197"/>
      <c r="L63" s="197"/>
      <c r="M63" s="197"/>
      <c r="N63" s="197"/>
      <c r="O63" s="197"/>
      <c r="P63" s="197"/>
      <c r="Q63" s="197"/>
      <c r="R63" s="197"/>
      <c r="S63" s="197"/>
      <c r="T63" s="197"/>
      <c r="U63" s="197"/>
    </row>
    <row r="64" spans="1:21" ht="19.5" customHeight="1">
      <c r="A64" s="194"/>
      <c r="B64" s="194"/>
      <c r="C64" s="197"/>
      <c r="D64" s="197"/>
      <c r="E64" s="197"/>
      <c r="F64" s="197"/>
      <c r="G64" s="197"/>
      <c r="H64" s="197"/>
      <c r="I64" s="194"/>
      <c r="J64" s="197"/>
      <c r="K64" s="197"/>
      <c r="L64" s="197"/>
      <c r="M64" s="197"/>
      <c r="N64" s="197"/>
      <c r="O64" s="197"/>
      <c r="P64" s="197"/>
      <c r="Q64" s="197"/>
      <c r="R64" s="197"/>
      <c r="S64" s="197"/>
      <c r="T64" s="197"/>
      <c r="U64" s="197"/>
    </row>
    <row r="65" spans="1:21" ht="19.5" customHeight="1">
      <c r="A65" s="194"/>
      <c r="B65" s="194"/>
      <c r="C65" s="197"/>
      <c r="D65" s="197"/>
      <c r="E65" s="197"/>
      <c r="F65" s="197"/>
      <c r="G65" s="197"/>
      <c r="H65" s="197"/>
      <c r="I65" s="194"/>
      <c r="J65" s="197"/>
      <c r="K65" s="197"/>
      <c r="L65" s="197"/>
      <c r="M65" s="197"/>
      <c r="N65" s="197"/>
      <c r="O65" s="197"/>
      <c r="P65" s="197"/>
      <c r="Q65" s="197"/>
      <c r="R65" s="197"/>
      <c r="S65" s="197"/>
      <c r="T65" s="197"/>
      <c r="U65" s="197"/>
    </row>
    <row r="66" spans="1:21" ht="19.5" customHeight="1">
      <c r="A66" s="194"/>
      <c r="B66" s="194"/>
      <c r="C66" s="197"/>
      <c r="D66" s="197"/>
      <c r="E66" s="197"/>
      <c r="F66" s="197"/>
      <c r="G66" s="197"/>
      <c r="H66" s="197"/>
      <c r="I66" s="194"/>
      <c r="J66" s="197"/>
      <c r="K66" s="197"/>
      <c r="L66" s="197"/>
      <c r="M66" s="197"/>
      <c r="N66" s="197"/>
      <c r="O66" s="197"/>
      <c r="P66" s="197"/>
      <c r="Q66" s="197"/>
      <c r="R66" s="197"/>
      <c r="S66" s="197"/>
      <c r="T66" s="197"/>
      <c r="U66" s="197"/>
    </row>
    <row r="67" spans="1:21" ht="19.5" customHeight="1">
      <c r="A67" s="194"/>
      <c r="B67" s="194"/>
      <c r="C67" s="197"/>
      <c r="D67" s="197"/>
      <c r="E67" s="197"/>
      <c r="F67" s="197"/>
      <c r="G67" s="197"/>
      <c r="H67" s="197"/>
      <c r="I67" s="194"/>
      <c r="J67" s="197"/>
      <c r="K67" s="197"/>
      <c r="L67" s="197"/>
      <c r="M67" s="197"/>
      <c r="N67" s="197"/>
      <c r="O67" s="197"/>
      <c r="P67" s="197"/>
      <c r="Q67" s="197"/>
      <c r="R67" s="197"/>
      <c r="S67" s="197"/>
      <c r="T67" s="197"/>
      <c r="U67" s="197"/>
    </row>
    <row r="68" spans="1:21" ht="19.5" customHeight="1">
      <c r="A68" s="194"/>
      <c r="B68" s="194"/>
      <c r="C68" s="197"/>
      <c r="D68" s="197"/>
      <c r="E68" s="197"/>
      <c r="F68" s="197"/>
      <c r="G68" s="197"/>
      <c r="H68" s="197"/>
      <c r="I68" s="194"/>
      <c r="J68" s="197"/>
      <c r="K68" s="197"/>
      <c r="L68" s="197"/>
      <c r="M68" s="197"/>
      <c r="N68" s="197"/>
      <c r="O68" s="197"/>
      <c r="P68" s="197"/>
      <c r="Q68" s="197"/>
      <c r="R68" s="197"/>
      <c r="S68" s="197"/>
      <c r="T68" s="197"/>
      <c r="U68" s="197"/>
    </row>
    <row r="69" spans="1:21" ht="20.25" customHeight="1">
      <c r="A69" s="194"/>
      <c r="B69" s="194"/>
      <c r="C69" s="194"/>
      <c r="D69" s="194"/>
      <c r="E69" s="194"/>
      <c r="F69" s="194"/>
      <c r="G69" s="194"/>
      <c r="H69" s="194"/>
      <c r="I69" s="194"/>
      <c r="J69" s="197"/>
      <c r="K69" s="197"/>
      <c r="L69" s="197"/>
      <c r="M69" s="197"/>
      <c r="N69" s="197"/>
      <c r="O69" s="197"/>
      <c r="P69" s="197"/>
      <c r="Q69" s="197"/>
      <c r="R69" s="197"/>
      <c r="S69" s="197"/>
      <c r="T69" s="197"/>
      <c r="U69" s="197"/>
    </row>
    <row r="70" spans="1:21" ht="19.5" customHeight="1">
      <c r="A70" s="194"/>
      <c r="B70" s="197"/>
      <c r="C70" s="194"/>
      <c r="D70" s="194"/>
      <c r="E70" s="194"/>
      <c r="F70" s="194"/>
      <c r="G70" s="194"/>
      <c r="H70" s="194"/>
      <c r="I70" s="194"/>
      <c r="J70" s="197"/>
      <c r="K70" s="197"/>
      <c r="L70" s="197"/>
      <c r="M70" s="197"/>
      <c r="N70" s="197"/>
      <c r="O70" s="197"/>
      <c r="P70" s="197"/>
      <c r="Q70" s="197"/>
      <c r="R70" s="197"/>
      <c r="S70" s="197"/>
      <c r="T70" s="197"/>
      <c r="U70" s="197"/>
    </row>
    <row r="71" spans="1:21" ht="19.5" customHeight="1">
      <c r="A71" s="194"/>
      <c r="B71" s="197"/>
      <c r="C71" s="197"/>
      <c r="D71" s="197"/>
      <c r="E71" s="197"/>
      <c r="F71" s="197"/>
      <c r="G71" s="197"/>
      <c r="H71" s="197"/>
      <c r="I71" s="197"/>
      <c r="J71" s="197"/>
      <c r="K71" s="197"/>
      <c r="L71" s="197"/>
      <c r="M71" s="197"/>
      <c r="N71" s="197"/>
      <c r="O71" s="197"/>
      <c r="P71" s="197"/>
      <c r="Q71" s="197"/>
      <c r="R71" s="197"/>
      <c r="S71" s="197"/>
      <c r="T71" s="197"/>
      <c r="U71" s="197"/>
    </row>
    <row r="72" spans="1:21" ht="19.5" customHeight="1">
      <c r="A72" s="194"/>
      <c r="B72" s="197"/>
      <c r="C72" s="197"/>
      <c r="D72" s="197"/>
      <c r="E72" s="197"/>
      <c r="F72" s="197"/>
      <c r="G72" s="197"/>
      <c r="H72" s="197"/>
      <c r="I72" s="197"/>
      <c r="J72" s="197"/>
      <c r="K72" s="197"/>
      <c r="L72" s="197"/>
      <c r="M72" s="197"/>
      <c r="N72" s="197"/>
      <c r="O72" s="197"/>
      <c r="P72" s="197"/>
      <c r="Q72" s="197"/>
      <c r="R72" s="197"/>
      <c r="S72" s="197"/>
      <c r="T72" s="197"/>
      <c r="U72" s="197"/>
    </row>
    <row r="73" spans="1:21" ht="19.5" customHeight="1">
      <c r="A73" s="194"/>
      <c r="B73" s="197"/>
      <c r="C73" s="197"/>
      <c r="D73" s="197"/>
      <c r="E73" s="197"/>
      <c r="F73" s="197"/>
      <c r="G73" s="197"/>
      <c r="H73" s="197"/>
      <c r="I73" s="197"/>
      <c r="J73" s="197"/>
      <c r="K73" s="197"/>
      <c r="L73" s="197"/>
      <c r="M73" s="197"/>
      <c r="N73" s="197"/>
      <c r="O73" s="197"/>
      <c r="P73" s="197"/>
      <c r="Q73" s="197"/>
      <c r="R73" s="197"/>
      <c r="S73" s="197"/>
      <c r="T73" s="197"/>
      <c r="U73" s="197"/>
    </row>
    <row r="74" spans="1:21" ht="19.5" customHeight="1">
      <c r="A74" s="194"/>
      <c r="B74" s="197"/>
      <c r="C74" s="197"/>
      <c r="D74" s="197"/>
      <c r="E74" s="197"/>
      <c r="F74" s="197"/>
      <c r="G74" s="197"/>
      <c r="H74" s="197"/>
      <c r="I74" s="197"/>
      <c r="J74" s="197"/>
      <c r="K74" s="197"/>
      <c r="L74" s="197"/>
      <c r="M74" s="197"/>
      <c r="N74" s="197"/>
      <c r="O74" s="197"/>
      <c r="P74" s="197"/>
      <c r="Q74" s="197"/>
      <c r="R74" s="197"/>
      <c r="S74" s="197"/>
      <c r="T74" s="197"/>
      <c r="U74" s="197"/>
    </row>
    <row r="75" spans="1:21" ht="19.5" customHeight="1">
      <c r="A75" s="194"/>
      <c r="B75" s="197"/>
      <c r="C75" s="197"/>
      <c r="D75" s="197"/>
      <c r="E75" s="197"/>
      <c r="F75" s="197"/>
      <c r="G75" s="197"/>
      <c r="H75" s="197"/>
      <c r="I75" s="197"/>
      <c r="J75" s="197"/>
      <c r="K75" s="197"/>
      <c r="L75" s="197"/>
      <c r="M75" s="197"/>
      <c r="N75" s="197"/>
      <c r="O75" s="197"/>
      <c r="P75" s="197"/>
      <c r="Q75" s="197"/>
      <c r="R75" s="197"/>
      <c r="S75" s="197"/>
      <c r="T75" s="197"/>
      <c r="U75" s="197"/>
    </row>
    <row r="76" spans="1:21" ht="19.5" customHeight="1">
      <c r="A76" s="194"/>
      <c r="B76" s="197"/>
      <c r="C76" s="197"/>
      <c r="D76" s="197"/>
      <c r="E76" s="197"/>
      <c r="F76" s="197"/>
      <c r="G76" s="197"/>
      <c r="H76" s="197"/>
      <c r="I76" s="197"/>
      <c r="J76" s="197"/>
      <c r="K76" s="197"/>
      <c r="L76" s="197"/>
      <c r="M76" s="197"/>
      <c r="N76" s="197"/>
      <c r="O76" s="197"/>
      <c r="P76" s="197"/>
      <c r="Q76" s="197"/>
      <c r="R76" s="197"/>
      <c r="S76" s="197"/>
      <c r="T76" s="197"/>
      <c r="U76" s="197"/>
    </row>
    <row r="77" spans="1:21" ht="19.5" customHeight="1">
      <c r="A77" s="194"/>
      <c r="B77" s="197"/>
      <c r="C77" s="197"/>
      <c r="D77" s="197"/>
      <c r="E77" s="197"/>
      <c r="F77" s="197"/>
      <c r="G77" s="197"/>
      <c r="H77" s="197"/>
      <c r="I77" s="197"/>
      <c r="J77" s="197"/>
      <c r="K77" s="197"/>
      <c r="L77" s="197"/>
      <c r="M77" s="197"/>
      <c r="N77" s="197"/>
      <c r="O77" s="197"/>
      <c r="P77" s="197"/>
      <c r="Q77" s="197"/>
      <c r="R77" s="197"/>
      <c r="S77" s="197"/>
      <c r="T77" s="197"/>
      <c r="U77" s="197"/>
    </row>
    <row r="78" spans="1:21" ht="19.5" customHeight="1">
      <c r="A78" s="194"/>
      <c r="B78" s="197"/>
      <c r="C78" s="197"/>
      <c r="D78" s="197"/>
      <c r="E78" s="197"/>
      <c r="F78" s="197"/>
      <c r="G78" s="197"/>
      <c r="H78" s="197"/>
      <c r="I78" s="197"/>
      <c r="J78" s="197"/>
      <c r="K78" s="197"/>
      <c r="L78" s="197"/>
      <c r="M78" s="197"/>
      <c r="N78" s="197"/>
      <c r="O78" s="197"/>
      <c r="P78" s="197"/>
      <c r="Q78" s="197"/>
      <c r="R78" s="197"/>
      <c r="S78" s="197"/>
      <c r="T78" s="197"/>
      <c r="U78" s="197"/>
    </row>
    <row r="79" spans="1:21" ht="19.5" customHeight="1">
      <c r="A79" s="194"/>
      <c r="B79" s="197"/>
      <c r="C79" s="197"/>
      <c r="D79" s="197"/>
      <c r="E79" s="197"/>
      <c r="F79" s="197"/>
      <c r="G79" s="197"/>
      <c r="H79" s="197"/>
      <c r="I79" s="197"/>
      <c r="J79" s="197"/>
      <c r="K79" s="197"/>
      <c r="L79" s="197"/>
      <c r="M79" s="197"/>
      <c r="N79" s="197"/>
      <c r="O79" s="197"/>
      <c r="P79" s="197"/>
      <c r="Q79" s="197"/>
      <c r="R79" s="197"/>
      <c r="S79" s="197"/>
      <c r="T79" s="197"/>
      <c r="U79" s="197"/>
    </row>
    <row r="80" spans="1:21" ht="19.5" customHeight="1">
      <c r="A80" s="194"/>
      <c r="B80" s="197"/>
      <c r="C80" s="197"/>
      <c r="D80" s="197"/>
      <c r="E80" s="197"/>
      <c r="F80" s="197"/>
      <c r="G80" s="197"/>
      <c r="H80" s="197"/>
      <c r="I80" s="197"/>
      <c r="J80" s="197"/>
      <c r="K80" s="197"/>
      <c r="L80" s="197"/>
      <c r="M80" s="197"/>
      <c r="N80" s="197"/>
      <c r="O80" s="197"/>
      <c r="P80" s="197"/>
      <c r="Q80" s="197"/>
      <c r="R80" s="197"/>
      <c r="S80" s="197"/>
      <c r="T80" s="197"/>
      <c r="U80" s="197"/>
    </row>
    <row r="81" spans="1:21" ht="19.5" customHeight="1">
      <c r="A81" s="194"/>
      <c r="B81" s="197"/>
      <c r="C81" s="197"/>
      <c r="D81" s="197"/>
      <c r="E81" s="197"/>
      <c r="F81" s="197"/>
      <c r="G81" s="197"/>
      <c r="H81" s="197"/>
      <c r="I81" s="197"/>
      <c r="J81" s="197"/>
      <c r="K81" s="197"/>
      <c r="L81" s="197"/>
      <c r="M81" s="197"/>
      <c r="N81" s="197"/>
      <c r="O81" s="197"/>
      <c r="P81" s="197"/>
      <c r="Q81" s="197"/>
      <c r="R81" s="197"/>
      <c r="S81" s="197"/>
      <c r="T81" s="197"/>
      <c r="U81" s="197"/>
    </row>
    <row r="82" spans="1:21" ht="19.5" customHeight="1">
      <c r="A82" s="194"/>
      <c r="B82" s="197"/>
      <c r="C82" s="197"/>
      <c r="D82" s="197"/>
      <c r="E82" s="197"/>
      <c r="F82" s="197"/>
      <c r="G82" s="197"/>
      <c r="H82" s="197"/>
      <c r="I82" s="197"/>
      <c r="J82" s="197"/>
      <c r="K82" s="197"/>
      <c r="L82" s="197"/>
      <c r="M82" s="197"/>
      <c r="N82" s="197"/>
      <c r="O82" s="197"/>
      <c r="P82" s="197"/>
      <c r="Q82" s="197"/>
      <c r="R82" s="197"/>
      <c r="S82" s="197"/>
      <c r="T82" s="197"/>
      <c r="U82" s="197"/>
    </row>
    <row r="83" spans="1:21" ht="19.5" customHeight="1">
      <c r="A83" s="194"/>
      <c r="B83" s="197"/>
      <c r="C83" s="197"/>
      <c r="D83" s="197"/>
      <c r="E83" s="197"/>
      <c r="F83" s="197"/>
      <c r="G83" s="197"/>
      <c r="H83" s="197"/>
      <c r="I83" s="197"/>
      <c r="J83" s="197"/>
      <c r="K83" s="197"/>
      <c r="L83" s="197"/>
      <c r="M83" s="197"/>
      <c r="N83" s="197"/>
      <c r="O83" s="197"/>
      <c r="P83" s="197"/>
      <c r="Q83" s="197"/>
      <c r="R83" s="197"/>
      <c r="S83" s="197"/>
      <c r="T83" s="197"/>
      <c r="U83" s="197"/>
    </row>
    <row r="84" spans="1:21" ht="19.5" customHeight="1">
      <c r="A84" s="194"/>
      <c r="B84" s="197"/>
      <c r="C84" s="197"/>
      <c r="D84" s="197"/>
      <c r="E84" s="197"/>
      <c r="F84" s="197"/>
      <c r="G84" s="197"/>
      <c r="H84" s="197"/>
      <c r="I84" s="197"/>
      <c r="J84" s="197"/>
      <c r="K84" s="197"/>
      <c r="L84" s="197"/>
      <c r="M84" s="197"/>
      <c r="N84" s="197"/>
      <c r="O84" s="197"/>
      <c r="P84" s="197"/>
      <c r="Q84" s="197"/>
      <c r="R84" s="197"/>
      <c r="S84" s="197"/>
      <c r="T84" s="197"/>
      <c r="U84" s="197"/>
    </row>
    <row r="85" spans="1:21" ht="19.5" customHeight="1">
      <c r="A85" s="194"/>
      <c r="B85" s="197"/>
      <c r="C85" s="197"/>
      <c r="D85" s="197"/>
      <c r="E85" s="197"/>
      <c r="F85" s="197"/>
      <c r="G85" s="197"/>
      <c r="H85" s="197"/>
      <c r="I85" s="197"/>
      <c r="J85" s="197"/>
      <c r="K85" s="197"/>
      <c r="L85" s="197"/>
      <c r="M85" s="197"/>
      <c r="N85" s="197"/>
      <c r="O85" s="197"/>
      <c r="P85" s="197"/>
      <c r="Q85" s="197"/>
      <c r="R85" s="197"/>
      <c r="S85" s="197"/>
      <c r="T85" s="197"/>
      <c r="U85" s="197"/>
    </row>
    <row r="86" spans="1:21" ht="19.5" customHeight="1">
      <c r="A86" s="194"/>
      <c r="B86" s="197"/>
      <c r="C86" s="197"/>
      <c r="D86" s="197"/>
      <c r="E86" s="197"/>
      <c r="F86" s="197"/>
      <c r="G86" s="197"/>
      <c r="H86" s="197"/>
      <c r="I86" s="197"/>
      <c r="J86" s="197"/>
      <c r="K86" s="197"/>
      <c r="L86" s="197"/>
      <c r="M86" s="197"/>
      <c r="N86" s="197"/>
      <c r="O86" s="197"/>
      <c r="P86" s="197"/>
      <c r="Q86" s="197"/>
      <c r="R86" s="197"/>
      <c r="S86" s="197"/>
      <c r="T86" s="197"/>
      <c r="U86" s="197"/>
    </row>
    <row r="87" spans="1:21" ht="19.5" customHeight="1">
      <c r="A87" s="194"/>
      <c r="B87" s="197"/>
      <c r="C87" s="197"/>
      <c r="D87" s="197"/>
      <c r="E87" s="197"/>
      <c r="F87" s="197"/>
      <c r="G87" s="197"/>
      <c r="H87" s="197"/>
      <c r="I87" s="197"/>
      <c r="J87" s="197"/>
      <c r="K87" s="197"/>
      <c r="L87" s="197"/>
      <c r="M87" s="197"/>
      <c r="N87" s="197"/>
      <c r="O87" s="197"/>
      <c r="P87" s="197"/>
      <c r="Q87" s="197"/>
      <c r="R87" s="197"/>
      <c r="S87" s="197"/>
      <c r="T87" s="197"/>
      <c r="U87" s="197"/>
    </row>
    <row r="88" spans="1:21" ht="19.5" customHeight="1">
      <c r="A88" s="194"/>
      <c r="B88" s="197"/>
      <c r="C88" s="197"/>
      <c r="D88" s="197"/>
      <c r="E88" s="197"/>
      <c r="F88" s="197"/>
      <c r="G88" s="197"/>
      <c r="H88" s="197"/>
      <c r="I88" s="197"/>
      <c r="J88" s="197"/>
      <c r="K88" s="197"/>
      <c r="L88" s="197"/>
      <c r="M88" s="197"/>
      <c r="N88" s="197"/>
      <c r="O88" s="197"/>
      <c r="P88" s="197"/>
      <c r="Q88" s="197"/>
      <c r="R88" s="197"/>
      <c r="S88" s="197"/>
      <c r="T88" s="197"/>
      <c r="U88" s="197"/>
    </row>
    <row r="89" spans="1:21" ht="19.5" customHeight="1">
      <c r="A89" s="194"/>
      <c r="B89" s="197"/>
      <c r="C89" s="197"/>
      <c r="D89" s="197"/>
      <c r="E89" s="197"/>
      <c r="F89" s="197"/>
      <c r="G89" s="197"/>
      <c r="H89" s="197"/>
      <c r="I89" s="197"/>
      <c r="J89" s="197"/>
      <c r="K89" s="197"/>
      <c r="L89" s="197"/>
      <c r="M89" s="197"/>
      <c r="N89" s="197"/>
      <c r="O89" s="197"/>
      <c r="P89" s="197"/>
      <c r="Q89" s="197"/>
      <c r="R89" s="197"/>
      <c r="S89" s="197"/>
      <c r="T89" s="197"/>
      <c r="U89" s="197"/>
    </row>
    <row r="90" spans="1:21" ht="19.5" customHeight="1">
      <c r="A90" s="194"/>
      <c r="B90" s="197"/>
      <c r="C90" s="197"/>
      <c r="D90" s="197"/>
      <c r="E90" s="197"/>
      <c r="F90" s="197"/>
      <c r="G90" s="197"/>
      <c r="H90" s="197"/>
      <c r="I90" s="197"/>
      <c r="J90" s="197"/>
      <c r="K90" s="197"/>
      <c r="L90" s="197"/>
      <c r="M90" s="197"/>
      <c r="N90" s="197"/>
      <c r="O90" s="197"/>
      <c r="P90" s="197"/>
      <c r="Q90" s="197"/>
      <c r="R90" s="197"/>
      <c r="S90" s="197"/>
      <c r="T90" s="197"/>
      <c r="U90" s="197"/>
    </row>
    <row r="91" spans="1:21" ht="19.5" customHeight="1">
      <c r="A91" s="194"/>
      <c r="B91" s="197"/>
      <c r="C91" s="197"/>
      <c r="D91" s="197"/>
      <c r="E91" s="197"/>
      <c r="F91" s="197"/>
      <c r="G91" s="197"/>
      <c r="H91" s="197"/>
      <c r="I91" s="197"/>
      <c r="J91" s="197"/>
      <c r="K91" s="197"/>
      <c r="L91" s="197"/>
      <c r="M91" s="197"/>
      <c r="N91" s="197"/>
      <c r="O91" s="197"/>
      <c r="P91" s="197"/>
      <c r="Q91" s="197"/>
      <c r="R91" s="197"/>
      <c r="S91" s="197"/>
      <c r="T91" s="197"/>
      <c r="U91" s="197"/>
    </row>
    <row r="92" spans="1:21" ht="19.5" customHeight="1">
      <c r="A92" s="194"/>
      <c r="B92" s="197"/>
      <c r="C92" s="197"/>
      <c r="D92" s="197"/>
      <c r="E92" s="197"/>
      <c r="F92" s="197"/>
      <c r="G92" s="197"/>
      <c r="H92" s="197"/>
      <c r="I92" s="197"/>
      <c r="J92" s="197"/>
      <c r="K92" s="197"/>
      <c r="L92" s="197"/>
      <c r="M92" s="197"/>
      <c r="N92" s="197"/>
      <c r="O92" s="197"/>
      <c r="P92" s="197"/>
      <c r="Q92" s="197"/>
      <c r="R92" s="197"/>
      <c r="S92" s="197"/>
      <c r="T92" s="197"/>
      <c r="U92" s="197"/>
    </row>
    <row r="93" spans="1:21" ht="19.5" customHeight="1">
      <c r="A93" s="194"/>
      <c r="B93" s="197"/>
      <c r="C93" s="197"/>
      <c r="D93" s="197"/>
      <c r="E93" s="197"/>
      <c r="F93" s="197"/>
      <c r="G93" s="197"/>
      <c r="H93" s="197"/>
      <c r="I93" s="197"/>
      <c r="J93" s="197"/>
      <c r="K93" s="197"/>
      <c r="L93" s="197"/>
      <c r="M93" s="197"/>
      <c r="N93" s="197"/>
      <c r="O93" s="197"/>
      <c r="P93" s="197"/>
      <c r="Q93" s="197"/>
      <c r="R93" s="197"/>
      <c r="S93" s="197"/>
      <c r="T93" s="197"/>
      <c r="U93" s="197"/>
    </row>
    <row r="94" spans="1:21" ht="19.5" customHeight="1">
      <c r="A94" s="194"/>
      <c r="B94" s="197"/>
      <c r="C94" s="197"/>
      <c r="D94" s="197"/>
      <c r="E94" s="197"/>
      <c r="F94" s="197"/>
      <c r="G94" s="197"/>
      <c r="H94" s="197"/>
      <c r="I94" s="197"/>
      <c r="J94" s="197"/>
      <c r="K94" s="197"/>
      <c r="L94" s="197"/>
      <c r="M94" s="197"/>
      <c r="N94" s="197"/>
      <c r="O94" s="197"/>
      <c r="P94" s="197"/>
      <c r="Q94" s="197"/>
      <c r="R94" s="197"/>
      <c r="S94" s="197"/>
      <c r="T94" s="197"/>
      <c r="U94" s="197"/>
    </row>
    <row r="95" spans="1:21" ht="19.5" customHeight="1">
      <c r="A95" s="194"/>
      <c r="B95" s="197"/>
      <c r="C95" s="197"/>
      <c r="D95" s="197"/>
      <c r="E95" s="197"/>
      <c r="F95" s="197"/>
      <c r="G95" s="197"/>
      <c r="H95" s="197"/>
      <c r="I95" s="197"/>
      <c r="J95" s="197"/>
      <c r="K95" s="197"/>
      <c r="L95" s="197"/>
      <c r="M95" s="197"/>
      <c r="N95" s="197"/>
      <c r="O95" s="197"/>
      <c r="P95" s="197"/>
      <c r="Q95" s="197"/>
      <c r="R95" s="197"/>
      <c r="S95" s="197"/>
      <c r="T95" s="197"/>
      <c r="U95" s="197"/>
    </row>
    <row r="96" spans="1:21" ht="19.5" customHeight="1">
      <c r="A96" s="194"/>
      <c r="B96" s="197"/>
      <c r="C96" s="197"/>
      <c r="D96" s="197"/>
      <c r="E96" s="197"/>
      <c r="F96" s="197"/>
      <c r="G96" s="197"/>
      <c r="H96" s="197"/>
      <c r="I96" s="197"/>
      <c r="J96" s="197"/>
      <c r="K96" s="197"/>
      <c r="L96" s="197"/>
      <c r="M96" s="197"/>
      <c r="N96" s="197"/>
      <c r="O96" s="197"/>
      <c r="P96" s="197"/>
      <c r="Q96" s="197"/>
      <c r="R96" s="197"/>
      <c r="S96" s="197"/>
      <c r="T96" s="197"/>
      <c r="U96" s="197"/>
    </row>
    <row r="97" spans="1:21" ht="19.5" customHeight="1">
      <c r="A97" s="194"/>
      <c r="B97" s="197"/>
      <c r="C97" s="197"/>
      <c r="D97" s="197"/>
      <c r="E97" s="197"/>
      <c r="F97" s="197"/>
      <c r="G97" s="197"/>
      <c r="H97" s="197"/>
      <c r="I97" s="197"/>
      <c r="J97" s="197"/>
      <c r="K97" s="197"/>
      <c r="L97" s="197"/>
      <c r="M97" s="197"/>
      <c r="N97" s="197"/>
      <c r="O97" s="197"/>
      <c r="P97" s="197"/>
      <c r="Q97" s="197"/>
      <c r="R97" s="197"/>
      <c r="S97" s="197"/>
      <c r="T97" s="197"/>
      <c r="U97" s="197"/>
    </row>
    <row r="98" spans="1:21" ht="19.5" customHeight="1">
      <c r="A98" s="194"/>
      <c r="B98" s="197"/>
      <c r="C98" s="197"/>
      <c r="D98" s="197"/>
      <c r="E98" s="197"/>
      <c r="F98" s="197"/>
      <c r="G98" s="197"/>
      <c r="H98" s="197"/>
      <c r="I98" s="197"/>
      <c r="J98" s="197"/>
      <c r="K98" s="197"/>
      <c r="L98" s="197"/>
      <c r="M98" s="197"/>
      <c r="N98" s="197"/>
      <c r="O98" s="197"/>
      <c r="P98" s="197"/>
      <c r="Q98" s="197"/>
      <c r="R98" s="197"/>
      <c r="S98" s="197"/>
      <c r="T98" s="197"/>
      <c r="U98" s="197"/>
    </row>
    <row r="99" spans="1:21" ht="19.5" customHeight="1">
      <c r="A99" s="194"/>
      <c r="B99" s="197"/>
      <c r="C99" s="197"/>
      <c r="D99" s="197"/>
      <c r="E99" s="197"/>
      <c r="F99" s="197"/>
      <c r="G99" s="197"/>
      <c r="H99" s="197"/>
      <c r="I99" s="197"/>
      <c r="J99" s="197"/>
      <c r="K99" s="197"/>
      <c r="L99" s="197"/>
      <c r="M99" s="197"/>
      <c r="N99" s="197"/>
      <c r="O99" s="197"/>
      <c r="P99" s="197"/>
      <c r="Q99" s="197"/>
      <c r="R99" s="197"/>
      <c r="S99" s="197"/>
      <c r="T99" s="197"/>
      <c r="U99" s="197"/>
    </row>
    <row r="100" spans="1:21" ht="19.5" customHeight="1">
      <c r="A100" s="194"/>
      <c r="B100" s="197"/>
      <c r="C100" s="197"/>
      <c r="D100" s="197"/>
      <c r="E100" s="197"/>
      <c r="F100" s="197"/>
      <c r="G100" s="197"/>
      <c r="H100" s="197"/>
      <c r="I100" s="197"/>
      <c r="J100" s="197"/>
      <c r="K100" s="197"/>
      <c r="L100" s="197"/>
      <c r="M100" s="197"/>
      <c r="N100" s="197"/>
      <c r="O100" s="197"/>
      <c r="P100" s="197"/>
      <c r="Q100" s="197"/>
      <c r="R100" s="197"/>
      <c r="S100" s="197"/>
      <c r="T100" s="197"/>
      <c r="U100" s="197"/>
    </row>
    <row r="101" spans="1:21" ht="19.5" customHeight="1">
      <c r="A101" s="194"/>
      <c r="B101" s="197"/>
      <c r="C101" s="197"/>
      <c r="D101" s="197"/>
      <c r="E101" s="197"/>
      <c r="F101" s="197"/>
      <c r="G101" s="197"/>
      <c r="H101" s="197"/>
      <c r="I101" s="197"/>
      <c r="J101" s="197"/>
      <c r="K101" s="197"/>
      <c r="L101" s="197"/>
      <c r="M101" s="197"/>
      <c r="N101" s="197"/>
      <c r="O101" s="197"/>
      <c r="P101" s="197"/>
      <c r="Q101" s="197"/>
      <c r="R101" s="197"/>
      <c r="S101" s="197"/>
      <c r="T101" s="197"/>
      <c r="U101" s="197"/>
    </row>
    <row r="102" spans="1:21" ht="19.5" customHeight="1">
      <c r="A102" s="194"/>
      <c r="B102" s="197"/>
      <c r="C102" s="197"/>
      <c r="D102" s="197"/>
      <c r="E102" s="197"/>
      <c r="F102" s="197"/>
      <c r="G102" s="197"/>
      <c r="H102" s="197"/>
      <c r="I102" s="197"/>
      <c r="J102" s="197"/>
      <c r="K102" s="197"/>
      <c r="L102" s="197"/>
      <c r="M102" s="197"/>
      <c r="N102" s="197"/>
      <c r="O102" s="197"/>
      <c r="P102" s="197"/>
      <c r="Q102" s="197"/>
      <c r="R102" s="197"/>
      <c r="S102" s="197"/>
      <c r="T102" s="197"/>
      <c r="U102" s="197"/>
    </row>
    <row r="103" spans="1:21" ht="19.5" customHeight="1">
      <c r="A103" s="194"/>
      <c r="B103" s="197"/>
      <c r="C103" s="197"/>
      <c r="D103" s="197"/>
      <c r="E103" s="197"/>
      <c r="F103" s="197"/>
      <c r="G103" s="197"/>
      <c r="H103" s="197"/>
      <c r="I103" s="197"/>
      <c r="J103" s="197"/>
      <c r="K103" s="197"/>
      <c r="L103" s="197"/>
      <c r="M103" s="197"/>
      <c r="N103" s="197"/>
      <c r="O103" s="197"/>
      <c r="P103" s="197"/>
      <c r="Q103" s="197"/>
      <c r="R103" s="197"/>
      <c r="S103" s="197"/>
      <c r="T103" s="197"/>
      <c r="U103" s="197"/>
    </row>
    <row r="104" spans="1:21" ht="19.5" customHeight="1">
      <c r="A104" s="194"/>
      <c r="B104" s="197"/>
      <c r="C104" s="197"/>
      <c r="D104" s="197"/>
      <c r="E104" s="197"/>
      <c r="F104" s="197"/>
      <c r="G104" s="197"/>
      <c r="H104" s="197"/>
      <c r="I104" s="197"/>
      <c r="J104" s="197"/>
      <c r="K104" s="197"/>
      <c r="L104" s="197"/>
      <c r="M104" s="197"/>
      <c r="N104" s="197"/>
      <c r="O104" s="197"/>
      <c r="P104" s="197"/>
      <c r="Q104" s="197"/>
      <c r="R104" s="197"/>
      <c r="S104" s="197"/>
      <c r="T104" s="197"/>
      <c r="U104" s="197"/>
    </row>
    <row r="105" spans="1:21" ht="19.5" customHeight="1">
      <c r="A105" s="194"/>
      <c r="B105" s="197"/>
      <c r="C105" s="197"/>
      <c r="D105" s="197"/>
      <c r="E105" s="197"/>
      <c r="F105" s="197"/>
      <c r="G105" s="197"/>
      <c r="H105" s="197"/>
      <c r="I105" s="197"/>
      <c r="J105" s="197"/>
      <c r="K105" s="197"/>
      <c r="L105" s="197"/>
      <c r="M105" s="197"/>
      <c r="N105" s="197"/>
      <c r="O105" s="197"/>
      <c r="P105" s="197"/>
      <c r="Q105" s="197"/>
      <c r="R105" s="197"/>
      <c r="S105" s="197"/>
      <c r="T105" s="197"/>
      <c r="U105" s="197"/>
    </row>
    <row r="106" spans="1:21" ht="19.5" customHeight="1">
      <c r="A106" s="194"/>
      <c r="B106" s="197"/>
      <c r="C106" s="197"/>
      <c r="D106" s="197"/>
      <c r="E106" s="197"/>
      <c r="F106" s="197"/>
      <c r="G106" s="197"/>
      <c r="H106" s="197"/>
      <c r="I106" s="197"/>
      <c r="J106" s="197"/>
      <c r="K106" s="197"/>
      <c r="L106" s="197"/>
      <c r="M106" s="197"/>
      <c r="N106" s="197"/>
      <c r="O106" s="197"/>
      <c r="P106" s="197"/>
      <c r="Q106" s="197"/>
      <c r="R106" s="197"/>
      <c r="S106" s="197"/>
      <c r="T106" s="197"/>
      <c r="U106" s="197"/>
    </row>
    <row r="107" spans="1:21" ht="19.5" customHeight="1">
      <c r="A107" s="194"/>
      <c r="B107" s="197"/>
      <c r="C107" s="197"/>
      <c r="D107" s="197"/>
      <c r="E107" s="197"/>
      <c r="F107" s="197"/>
      <c r="G107" s="197"/>
      <c r="H107" s="197"/>
      <c r="I107" s="197"/>
      <c r="J107" s="197"/>
      <c r="K107" s="197"/>
      <c r="L107" s="197"/>
      <c r="M107" s="197"/>
      <c r="N107" s="197"/>
      <c r="O107" s="197"/>
      <c r="P107" s="197"/>
      <c r="Q107" s="197"/>
      <c r="R107" s="197"/>
      <c r="S107" s="197"/>
      <c r="T107" s="197"/>
      <c r="U107" s="197"/>
    </row>
    <row r="108" spans="1:21" ht="19.5" customHeight="1">
      <c r="A108" s="194"/>
      <c r="B108" s="197"/>
      <c r="C108" s="197"/>
      <c r="D108" s="197"/>
      <c r="E108" s="197"/>
      <c r="F108" s="197"/>
      <c r="G108" s="197"/>
      <c r="H108" s="197"/>
      <c r="I108" s="197"/>
      <c r="J108" s="197"/>
      <c r="K108" s="197"/>
      <c r="L108" s="197"/>
      <c r="M108" s="197"/>
      <c r="N108" s="197"/>
      <c r="O108" s="197"/>
      <c r="P108" s="197"/>
      <c r="Q108" s="197"/>
      <c r="R108" s="197"/>
      <c r="S108" s="197"/>
      <c r="T108" s="197"/>
      <c r="U108" s="197"/>
    </row>
    <row r="109" spans="1:21" ht="19.5" customHeight="1">
      <c r="A109" s="194"/>
      <c r="B109" s="197"/>
      <c r="C109" s="197"/>
      <c r="D109" s="197"/>
      <c r="E109" s="197"/>
      <c r="F109" s="197"/>
      <c r="G109" s="197"/>
      <c r="H109" s="197"/>
      <c r="I109" s="197"/>
      <c r="J109" s="197"/>
      <c r="K109" s="197"/>
      <c r="L109" s="197"/>
      <c r="M109" s="197"/>
      <c r="N109" s="197"/>
      <c r="O109" s="197"/>
      <c r="P109" s="197"/>
      <c r="Q109" s="197"/>
      <c r="R109" s="197"/>
      <c r="S109" s="197"/>
      <c r="T109" s="197"/>
      <c r="U109" s="197"/>
    </row>
    <row r="110" spans="1:21" ht="19.5" customHeight="1">
      <c r="A110" s="194"/>
      <c r="B110" s="197"/>
      <c r="C110" s="197"/>
      <c r="D110" s="197"/>
      <c r="E110" s="197"/>
      <c r="F110" s="197"/>
      <c r="G110" s="197"/>
      <c r="H110" s="197"/>
      <c r="I110" s="197"/>
      <c r="J110" s="197"/>
      <c r="K110" s="197"/>
      <c r="L110" s="197"/>
      <c r="M110" s="197"/>
      <c r="N110" s="197"/>
      <c r="O110" s="197"/>
      <c r="P110" s="197"/>
      <c r="Q110" s="197"/>
      <c r="R110" s="197"/>
      <c r="S110" s="197"/>
      <c r="T110" s="197"/>
      <c r="U110" s="197"/>
    </row>
    <row r="111" spans="1:21" ht="19.5" customHeight="1">
      <c r="A111" s="194"/>
      <c r="B111" s="197"/>
      <c r="C111" s="197"/>
      <c r="D111" s="197"/>
      <c r="E111" s="197"/>
      <c r="F111" s="197"/>
      <c r="G111" s="197"/>
      <c r="H111" s="197"/>
      <c r="I111" s="197"/>
      <c r="J111" s="197"/>
      <c r="K111" s="197"/>
      <c r="L111" s="197"/>
      <c r="M111" s="197"/>
      <c r="N111" s="197"/>
      <c r="O111" s="197"/>
      <c r="P111" s="197"/>
      <c r="Q111" s="197"/>
      <c r="R111" s="197"/>
      <c r="S111" s="197"/>
      <c r="T111" s="197"/>
      <c r="U111" s="197"/>
    </row>
    <row r="112" spans="1:21" ht="19.5" customHeight="1">
      <c r="A112" s="194"/>
      <c r="B112" s="197"/>
      <c r="C112" s="197"/>
      <c r="D112" s="197"/>
      <c r="E112" s="197"/>
      <c r="F112" s="197"/>
      <c r="G112" s="197"/>
      <c r="H112" s="197"/>
      <c r="I112" s="197"/>
      <c r="J112" s="197"/>
      <c r="K112" s="197"/>
      <c r="L112" s="197"/>
      <c r="M112" s="197"/>
      <c r="N112" s="197"/>
      <c r="O112" s="197"/>
      <c r="P112" s="197"/>
      <c r="Q112" s="197"/>
      <c r="R112" s="197"/>
      <c r="S112" s="197"/>
      <c r="T112" s="197"/>
      <c r="U112" s="197"/>
    </row>
    <row r="113" spans="1:21" ht="19.5" customHeight="1">
      <c r="A113" s="194"/>
      <c r="B113" s="197"/>
      <c r="C113" s="197"/>
      <c r="D113" s="197"/>
      <c r="E113" s="197"/>
      <c r="F113" s="197"/>
      <c r="G113" s="197"/>
      <c r="H113" s="197"/>
      <c r="I113" s="197"/>
      <c r="J113" s="197"/>
      <c r="K113" s="197"/>
      <c r="L113" s="197"/>
      <c r="M113" s="197"/>
      <c r="N113" s="197"/>
      <c r="O113" s="197"/>
      <c r="P113" s="197"/>
      <c r="Q113" s="197"/>
      <c r="R113" s="197"/>
      <c r="S113" s="197"/>
      <c r="T113" s="197"/>
      <c r="U113" s="197"/>
    </row>
    <row r="114" spans="1:21" ht="19.5" customHeight="1">
      <c r="A114" s="194"/>
      <c r="B114" s="197"/>
      <c r="C114" s="197"/>
      <c r="D114" s="197"/>
      <c r="E114" s="197"/>
      <c r="F114" s="197"/>
      <c r="G114" s="197"/>
      <c r="H114" s="197"/>
      <c r="I114" s="197"/>
      <c r="J114" s="197"/>
      <c r="K114" s="197"/>
      <c r="L114" s="197"/>
      <c r="M114" s="197"/>
      <c r="N114" s="197"/>
      <c r="O114" s="197"/>
      <c r="P114" s="197"/>
      <c r="Q114" s="197"/>
      <c r="R114" s="197"/>
      <c r="S114" s="197"/>
      <c r="T114" s="197"/>
      <c r="U114" s="197"/>
    </row>
    <row r="115" spans="1:21" ht="19.5" customHeight="1">
      <c r="A115" s="194"/>
      <c r="B115" s="197"/>
      <c r="C115" s="197"/>
      <c r="D115" s="197"/>
      <c r="E115" s="197"/>
      <c r="F115" s="197"/>
      <c r="G115" s="197"/>
      <c r="H115" s="197"/>
      <c r="I115" s="197"/>
      <c r="J115" s="197"/>
      <c r="K115" s="197"/>
      <c r="L115" s="197"/>
      <c r="M115" s="197"/>
      <c r="N115" s="197"/>
      <c r="O115" s="197"/>
      <c r="P115" s="197"/>
      <c r="Q115" s="197"/>
      <c r="R115" s="197"/>
      <c r="S115" s="197"/>
      <c r="T115" s="197"/>
      <c r="U115" s="197"/>
    </row>
    <row r="116" spans="1:21" ht="19.5" customHeight="1">
      <c r="A116" s="194"/>
      <c r="B116" s="197"/>
      <c r="C116" s="197"/>
      <c r="D116" s="197"/>
      <c r="E116" s="197"/>
      <c r="F116" s="197"/>
      <c r="G116" s="197"/>
      <c r="H116" s="197"/>
      <c r="I116" s="197"/>
      <c r="J116" s="197"/>
      <c r="K116" s="197"/>
      <c r="L116" s="197"/>
      <c r="M116" s="197"/>
      <c r="N116" s="197"/>
      <c r="O116" s="197"/>
      <c r="P116" s="197"/>
      <c r="Q116" s="197"/>
      <c r="R116" s="197"/>
      <c r="S116" s="197"/>
      <c r="T116" s="197"/>
      <c r="U116" s="197"/>
    </row>
    <row r="117" spans="1:21" ht="19.5" customHeight="1">
      <c r="A117" s="194"/>
      <c r="B117" s="197"/>
      <c r="C117" s="197"/>
      <c r="D117" s="197"/>
      <c r="E117" s="197"/>
      <c r="F117" s="197"/>
      <c r="G117" s="197"/>
      <c r="H117" s="197"/>
      <c r="I117" s="197"/>
      <c r="J117" s="197"/>
      <c r="K117" s="197"/>
      <c r="L117" s="197"/>
      <c r="M117" s="197"/>
      <c r="N117" s="197"/>
      <c r="O117" s="197"/>
      <c r="P117" s="197"/>
      <c r="Q117" s="197"/>
      <c r="R117" s="197"/>
      <c r="S117" s="197"/>
      <c r="T117" s="197"/>
      <c r="U117" s="197"/>
    </row>
    <row r="118" spans="1:21" ht="19.5" customHeight="1">
      <c r="A118" s="194"/>
      <c r="B118" s="197"/>
      <c r="C118" s="197"/>
      <c r="D118" s="197"/>
      <c r="E118" s="197"/>
      <c r="F118" s="197"/>
      <c r="G118" s="197"/>
      <c r="H118" s="197"/>
      <c r="I118" s="197"/>
      <c r="J118" s="197"/>
      <c r="K118" s="197"/>
      <c r="L118" s="197"/>
      <c r="M118" s="197"/>
      <c r="N118" s="197"/>
      <c r="O118" s="197"/>
      <c r="P118" s="197"/>
      <c r="Q118" s="197"/>
      <c r="R118" s="197"/>
      <c r="S118" s="197"/>
      <c r="T118" s="197"/>
      <c r="U118" s="197"/>
    </row>
    <row r="119" spans="1:21" ht="19.5" customHeight="1">
      <c r="A119" s="194"/>
      <c r="B119" s="197"/>
      <c r="C119" s="197"/>
      <c r="D119" s="197"/>
      <c r="E119" s="197"/>
      <c r="F119" s="197"/>
      <c r="G119" s="197"/>
      <c r="H119" s="197"/>
      <c r="I119" s="197"/>
      <c r="J119" s="197"/>
      <c r="K119" s="197"/>
      <c r="L119" s="197"/>
      <c r="M119" s="197"/>
      <c r="N119" s="197"/>
      <c r="O119" s="197"/>
      <c r="P119" s="197"/>
      <c r="Q119" s="197"/>
      <c r="R119" s="197"/>
      <c r="S119" s="197"/>
      <c r="T119" s="197"/>
      <c r="U119" s="197"/>
    </row>
    <row r="120" spans="1:21" ht="19.5" customHeight="1">
      <c r="A120" s="194"/>
      <c r="B120" s="197"/>
      <c r="C120" s="197"/>
      <c r="D120" s="197"/>
      <c r="E120" s="197"/>
      <c r="F120" s="197"/>
      <c r="G120" s="197"/>
      <c r="H120" s="197"/>
      <c r="I120" s="197"/>
      <c r="J120" s="197"/>
      <c r="K120" s="197"/>
      <c r="L120" s="197"/>
      <c r="M120" s="197"/>
      <c r="N120" s="197"/>
      <c r="O120" s="197"/>
      <c r="P120" s="197"/>
      <c r="Q120" s="197"/>
      <c r="R120" s="197"/>
      <c r="S120" s="197"/>
      <c r="T120" s="197"/>
      <c r="U120" s="197"/>
    </row>
    <row r="121" spans="1:21" ht="19.5" customHeight="1">
      <c r="A121" s="194"/>
      <c r="B121" s="197"/>
      <c r="C121" s="197"/>
      <c r="D121" s="197"/>
      <c r="E121" s="197"/>
      <c r="F121" s="197"/>
      <c r="G121" s="197"/>
      <c r="H121" s="197"/>
      <c r="I121" s="197"/>
      <c r="J121" s="197"/>
      <c r="K121" s="197"/>
      <c r="L121" s="197"/>
      <c r="M121" s="197"/>
      <c r="N121" s="197"/>
      <c r="O121" s="197"/>
      <c r="P121" s="197"/>
      <c r="Q121" s="197"/>
      <c r="R121" s="197"/>
      <c r="S121" s="197"/>
      <c r="T121" s="197"/>
      <c r="U121" s="197"/>
    </row>
    <row r="122" spans="1:21" ht="19.5" customHeight="1">
      <c r="A122" s="194"/>
      <c r="B122" s="197"/>
      <c r="C122" s="197"/>
      <c r="D122" s="197"/>
      <c r="E122" s="197"/>
      <c r="F122" s="197"/>
      <c r="G122" s="197"/>
      <c r="H122" s="197"/>
      <c r="I122" s="197"/>
      <c r="J122" s="197"/>
      <c r="K122" s="197"/>
      <c r="L122" s="197"/>
      <c r="M122" s="197"/>
      <c r="N122" s="197"/>
      <c r="O122" s="197"/>
      <c r="P122" s="197"/>
      <c r="Q122" s="197"/>
      <c r="R122" s="197"/>
      <c r="S122" s="197"/>
      <c r="T122" s="197"/>
      <c r="U122" s="197"/>
    </row>
    <row r="123" spans="1:21" ht="19.5" customHeight="1">
      <c r="A123" s="194"/>
      <c r="B123" s="197"/>
      <c r="C123" s="197"/>
      <c r="D123" s="197"/>
      <c r="E123" s="197"/>
      <c r="F123" s="197"/>
      <c r="G123" s="197"/>
      <c r="H123" s="197"/>
      <c r="I123" s="197"/>
      <c r="J123" s="197"/>
      <c r="K123" s="197"/>
      <c r="L123" s="197"/>
      <c r="M123" s="197"/>
      <c r="N123" s="197"/>
      <c r="O123" s="197"/>
      <c r="P123" s="197"/>
      <c r="Q123" s="197"/>
      <c r="R123" s="197"/>
      <c r="S123" s="197"/>
      <c r="T123" s="197"/>
      <c r="U123" s="197"/>
    </row>
    <row r="124" spans="1:21" ht="19.5" customHeight="1">
      <c r="A124" s="194"/>
      <c r="B124" s="197"/>
      <c r="C124" s="197"/>
      <c r="D124" s="197"/>
      <c r="E124" s="197"/>
      <c r="F124" s="197"/>
      <c r="G124" s="197"/>
      <c r="H124" s="197"/>
      <c r="I124" s="197"/>
      <c r="J124" s="197"/>
      <c r="K124" s="197"/>
      <c r="L124" s="197"/>
      <c r="M124" s="197"/>
      <c r="N124" s="197"/>
      <c r="O124" s="197"/>
      <c r="P124" s="197"/>
      <c r="Q124" s="197"/>
      <c r="R124" s="197"/>
      <c r="S124" s="197"/>
      <c r="T124" s="197"/>
      <c r="U124" s="197"/>
    </row>
    <row r="125" spans="1:21" ht="19.5" customHeight="1">
      <c r="A125" s="194"/>
      <c r="B125" s="197"/>
      <c r="C125" s="197"/>
      <c r="D125" s="197"/>
      <c r="E125" s="197"/>
      <c r="F125" s="197"/>
      <c r="G125" s="197"/>
      <c r="H125" s="197"/>
      <c r="I125" s="197"/>
      <c r="J125" s="197"/>
      <c r="K125" s="197"/>
      <c r="L125" s="197"/>
      <c r="M125" s="197"/>
      <c r="N125" s="197"/>
      <c r="O125" s="197"/>
      <c r="P125" s="197"/>
      <c r="Q125" s="197"/>
      <c r="R125" s="197"/>
      <c r="S125" s="197"/>
      <c r="T125" s="197"/>
      <c r="U125" s="197"/>
    </row>
    <row r="126" spans="1:21" ht="19.5" customHeight="1">
      <c r="A126" s="194"/>
      <c r="B126" s="197"/>
      <c r="C126" s="197"/>
      <c r="D126" s="197"/>
      <c r="E126" s="197"/>
      <c r="F126" s="197"/>
      <c r="G126" s="197"/>
      <c r="H126" s="197"/>
      <c r="I126" s="197"/>
      <c r="J126" s="197"/>
      <c r="K126" s="197"/>
      <c r="L126" s="197"/>
      <c r="M126" s="197"/>
      <c r="N126" s="197"/>
      <c r="O126" s="197"/>
      <c r="P126" s="197"/>
      <c r="Q126" s="197"/>
      <c r="R126" s="197"/>
      <c r="S126" s="197"/>
      <c r="T126" s="197"/>
      <c r="U126" s="197"/>
    </row>
    <row r="127" spans="1:21" ht="19.5" customHeight="1">
      <c r="A127" s="194"/>
      <c r="B127" s="197"/>
      <c r="C127" s="197"/>
      <c r="D127" s="197"/>
      <c r="E127" s="197"/>
      <c r="F127" s="197"/>
      <c r="G127" s="197"/>
      <c r="H127" s="197"/>
      <c r="I127" s="197"/>
      <c r="J127" s="197"/>
      <c r="K127" s="197"/>
      <c r="L127" s="197"/>
      <c r="M127" s="197"/>
      <c r="N127" s="197"/>
      <c r="O127" s="197"/>
      <c r="P127" s="197"/>
      <c r="Q127" s="197"/>
      <c r="R127" s="197"/>
      <c r="S127" s="197"/>
      <c r="T127" s="197"/>
      <c r="U127" s="197"/>
    </row>
    <row r="128" spans="1:21" ht="19.5" customHeight="1">
      <c r="A128" s="194"/>
      <c r="B128" s="197"/>
      <c r="C128" s="197"/>
      <c r="D128" s="197"/>
      <c r="E128" s="197"/>
      <c r="F128" s="197"/>
      <c r="G128" s="197"/>
      <c r="H128" s="197"/>
      <c r="I128" s="197"/>
      <c r="J128" s="197"/>
      <c r="K128" s="197"/>
      <c r="L128" s="197"/>
      <c r="M128" s="197"/>
      <c r="N128" s="197"/>
      <c r="O128" s="197"/>
      <c r="P128" s="197"/>
      <c r="Q128" s="197"/>
      <c r="R128" s="197"/>
      <c r="S128" s="197"/>
      <c r="T128" s="197"/>
      <c r="U128" s="197"/>
    </row>
    <row r="129" spans="1:21" ht="19.5" customHeight="1">
      <c r="A129" s="194"/>
      <c r="B129" s="197"/>
      <c r="C129" s="197"/>
      <c r="D129" s="197"/>
      <c r="E129" s="197"/>
      <c r="F129" s="197"/>
      <c r="G129" s="197"/>
      <c r="H129" s="197"/>
      <c r="I129" s="197"/>
      <c r="J129" s="197"/>
      <c r="K129" s="197"/>
      <c r="L129" s="197"/>
      <c r="M129" s="197"/>
      <c r="N129" s="197"/>
      <c r="O129" s="197"/>
      <c r="P129" s="197"/>
      <c r="Q129" s="197"/>
      <c r="R129" s="197"/>
      <c r="S129" s="197"/>
      <c r="T129" s="197"/>
      <c r="U129" s="197"/>
    </row>
    <row r="130" spans="1:21" ht="19.5" customHeight="1">
      <c r="A130" s="194"/>
      <c r="B130" s="197"/>
      <c r="C130" s="197"/>
      <c r="D130" s="197"/>
      <c r="E130" s="197"/>
      <c r="F130" s="197"/>
      <c r="G130" s="197"/>
      <c r="H130" s="197"/>
      <c r="I130" s="197"/>
      <c r="J130" s="197"/>
      <c r="K130" s="197"/>
      <c r="L130" s="197"/>
      <c r="M130" s="197"/>
      <c r="N130" s="197"/>
      <c r="O130" s="197"/>
      <c r="P130" s="197"/>
      <c r="Q130" s="197"/>
      <c r="R130" s="197"/>
      <c r="S130" s="197"/>
      <c r="T130" s="197"/>
      <c r="U130" s="197"/>
    </row>
    <row r="131" spans="1:21" ht="19.5" customHeight="1">
      <c r="A131" s="194"/>
      <c r="B131" s="197"/>
      <c r="C131" s="197"/>
      <c r="D131" s="197"/>
      <c r="E131" s="197"/>
      <c r="F131" s="197"/>
      <c r="G131" s="197"/>
      <c r="H131" s="197"/>
      <c r="I131" s="197"/>
      <c r="J131" s="197"/>
      <c r="K131" s="197"/>
      <c r="L131" s="197"/>
      <c r="M131" s="197"/>
      <c r="N131" s="197"/>
      <c r="O131" s="197"/>
      <c r="P131" s="197"/>
      <c r="Q131" s="197"/>
      <c r="R131" s="197"/>
      <c r="S131" s="197"/>
      <c r="T131" s="197"/>
      <c r="U131" s="197"/>
    </row>
    <row r="132" spans="1:21" ht="19.5" customHeight="1">
      <c r="A132" s="194"/>
      <c r="B132" s="197"/>
      <c r="C132" s="197"/>
      <c r="D132" s="197"/>
      <c r="E132" s="197"/>
      <c r="F132" s="197"/>
      <c r="G132" s="197"/>
      <c r="H132" s="197"/>
      <c r="I132" s="197"/>
      <c r="J132" s="197"/>
      <c r="K132" s="197"/>
      <c r="L132" s="197"/>
      <c r="M132" s="197"/>
      <c r="N132" s="197"/>
      <c r="O132" s="197"/>
      <c r="P132" s="197"/>
      <c r="Q132" s="197"/>
      <c r="R132" s="197"/>
      <c r="S132" s="197"/>
      <c r="T132" s="197"/>
      <c r="U132" s="197"/>
    </row>
    <row r="133" spans="1:21" ht="19.5" customHeight="1">
      <c r="A133" s="194"/>
      <c r="B133" s="197"/>
      <c r="C133" s="197"/>
      <c r="D133" s="197"/>
      <c r="E133" s="197"/>
      <c r="F133" s="197"/>
      <c r="G133" s="197"/>
      <c r="H133" s="197"/>
      <c r="I133" s="197"/>
      <c r="J133" s="197"/>
      <c r="K133" s="197"/>
      <c r="L133" s="197"/>
      <c r="M133" s="197"/>
      <c r="N133" s="197"/>
      <c r="O133" s="197"/>
      <c r="P133" s="197"/>
      <c r="Q133" s="197"/>
      <c r="R133" s="197"/>
      <c r="S133" s="197"/>
      <c r="T133" s="197"/>
      <c r="U133" s="197"/>
    </row>
    <row r="134" spans="1:21" ht="19.5" customHeight="1">
      <c r="A134" s="194"/>
      <c r="B134" s="197"/>
      <c r="C134" s="197"/>
      <c r="D134" s="197"/>
      <c r="E134" s="197"/>
      <c r="F134" s="197"/>
      <c r="G134" s="197"/>
      <c r="H134" s="197"/>
      <c r="I134" s="197"/>
      <c r="J134" s="197"/>
      <c r="K134" s="197"/>
      <c r="L134" s="197"/>
      <c r="M134" s="197"/>
      <c r="N134" s="197"/>
      <c r="O134" s="197"/>
      <c r="P134" s="197"/>
      <c r="Q134" s="197"/>
      <c r="R134" s="197"/>
      <c r="S134" s="197"/>
      <c r="T134" s="197"/>
      <c r="U134" s="197"/>
    </row>
    <row r="135" spans="1:21" ht="19.5" customHeight="1">
      <c r="A135" s="194"/>
      <c r="B135" s="197"/>
      <c r="C135" s="197"/>
      <c r="D135" s="197"/>
      <c r="E135" s="197"/>
      <c r="F135" s="197"/>
      <c r="G135" s="197"/>
      <c r="H135" s="197"/>
      <c r="I135" s="197"/>
      <c r="J135" s="197"/>
      <c r="K135" s="197"/>
      <c r="L135" s="197"/>
      <c r="M135" s="197"/>
      <c r="N135" s="197"/>
      <c r="O135" s="197"/>
      <c r="P135" s="197"/>
      <c r="Q135" s="197"/>
      <c r="R135" s="197"/>
      <c r="S135" s="197"/>
      <c r="T135" s="197"/>
      <c r="U135" s="197"/>
    </row>
    <row r="136" spans="1:21" ht="19.5" customHeight="1">
      <c r="A136" s="194"/>
      <c r="B136" s="197"/>
      <c r="C136" s="197"/>
      <c r="D136" s="197"/>
      <c r="E136" s="197"/>
      <c r="F136" s="197"/>
      <c r="G136" s="197"/>
      <c r="H136" s="197"/>
      <c r="I136" s="197"/>
      <c r="J136" s="197"/>
      <c r="K136" s="197"/>
      <c r="L136" s="197"/>
      <c r="M136" s="197"/>
      <c r="N136" s="197"/>
      <c r="O136" s="197"/>
      <c r="P136" s="197"/>
      <c r="Q136" s="197"/>
      <c r="R136" s="197"/>
      <c r="S136" s="197"/>
      <c r="T136" s="197"/>
      <c r="U136" s="197"/>
    </row>
    <row r="137" spans="1:21" ht="19.5" customHeight="1">
      <c r="A137" s="194"/>
      <c r="B137" s="197"/>
      <c r="C137" s="197"/>
      <c r="D137" s="197"/>
      <c r="E137" s="197"/>
      <c r="F137" s="197"/>
      <c r="G137" s="197"/>
      <c r="H137" s="197"/>
      <c r="I137" s="197"/>
      <c r="J137" s="197"/>
      <c r="K137" s="197"/>
      <c r="L137" s="197"/>
      <c r="M137" s="197"/>
      <c r="N137" s="197"/>
      <c r="O137" s="197"/>
      <c r="P137" s="197"/>
      <c r="Q137" s="197"/>
      <c r="R137" s="197"/>
      <c r="S137" s="197"/>
      <c r="T137" s="197"/>
      <c r="U137" s="197"/>
    </row>
    <row r="138" spans="1:21" ht="19.5" customHeight="1">
      <c r="A138" s="194"/>
      <c r="B138" s="197"/>
      <c r="C138" s="197"/>
      <c r="D138" s="197"/>
      <c r="E138" s="197"/>
      <c r="F138" s="197"/>
      <c r="G138" s="197"/>
      <c r="H138" s="197"/>
      <c r="I138" s="197"/>
      <c r="J138" s="197"/>
      <c r="K138" s="197"/>
      <c r="L138" s="197"/>
      <c r="M138" s="197"/>
      <c r="N138" s="197"/>
      <c r="O138" s="197"/>
      <c r="P138" s="197"/>
      <c r="Q138" s="197"/>
      <c r="R138" s="197"/>
      <c r="S138" s="197"/>
      <c r="T138" s="197"/>
      <c r="U138" s="197"/>
    </row>
    <row r="139" spans="1:21" ht="19.5" customHeight="1">
      <c r="A139" s="194"/>
      <c r="B139" s="197"/>
      <c r="C139" s="197"/>
      <c r="D139" s="197"/>
      <c r="E139" s="197"/>
      <c r="F139" s="197"/>
      <c r="G139" s="197"/>
      <c r="H139" s="197"/>
      <c r="I139" s="197"/>
      <c r="J139" s="197"/>
      <c r="K139" s="197"/>
      <c r="L139" s="197"/>
      <c r="M139" s="197"/>
      <c r="N139" s="197"/>
      <c r="O139" s="197"/>
      <c r="P139" s="197"/>
      <c r="Q139" s="197"/>
      <c r="R139" s="197"/>
      <c r="S139" s="197"/>
      <c r="T139" s="197"/>
      <c r="U139" s="197"/>
    </row>
    <row r="140" spans="1:21" ht="19.5" customHeight="1">
      <c r="A140" s="194"/>
      <c r="B140" s="197"/>
      <c r="C140" s="197"/>
      <c r="D140" s="197"/>
      <c r="E140" s="197"/>
      <c r="F140" s="197"/>
      <c r="G140" s="197"/>
      <c r="H140" s="197"/>
      <c r="I140" s="197"/>
      <c r="J140" s="197"/>
      <c r="K140" s="197"/>
      <c r="L140" s="197"/>
      <c r="M140" s="197"/>
      <c r="N140" s="197"/>
      <c r="O140" s="197"/>
      <c r="P140" s="197"/>
      <c r="Q140" s="197"/>
      <c r="R140" s="197"/>
      <c r="S140" s="197"/>
      <c r="T140" s="197"/>
      <c r="U140" s="197"/>
    </row>
    <row r="141" spans="1:21" ht="19.5" customHeight="1">
      <c r="A141" s="194"/>
      <c r="B141" s="197"/>
      <c r="C141" s="197"/>
      <c r="D141" s="197"/>
      <c r="E141" s="197"/>
      <c r="F141" s="197"/>
      <c r="G141" s="197"/>
      <c r="H141" s="197"/>
      <c r="I141" s="197"/>
      <c r="J141" s="197"/>
      <c r="K141" s="197"/>
      <c r="L141" s="197"/>
      <c r="M141" s="197"/>
      <c r="N141" s="197"/>
      <c r="O141" s="197"/>
      <c r="P141" s="197"/>
      <c r="Q141" s="197"/>
      <c r="R141" s="197"/>
      <c r="S141" s="197"/>
      <c r="T141" s="197"/>
      <c r="U141" s="197"/>
    </row>
    <row r="142" spans="1:21" ht="19.5" customHeight="1">
      <c r="A142" s="194"/>
      <c r="B142" s="197"/>
      <c r="C142" s="197"/>
      <c r="D142" s="197"/>
      <c r="E142" s="197"/>
      <c r="F142" s="197"/>
      <c r="G142" s="197"/>
      <c r="H142" s="197"/>
      <c r="I142" s="197"/>
      <c r="J142" s="197"/>
      <c r="K142" s="197"/>
      <c r="L142" s="197"/>
      <c r="M142" s="197"/>
      <c r="N142" s="197"/>
      <c r="O142" s="197"/>
      <c r="P142" s="197"/>
      <c r="Q142" s="197"/>
      <c r="R142" s="197"/>
      <c r="S142" s="197"/>
      <c r="T142" s="197"/>
      <c r="U142" s="197"/>
    </row>
    <row r="143" spans="1:21" ht="19.5" customHeight="1">
      <c r="A143" s="194"/>
      <c r="B143" s="197"/>
      <c r="C143" s="197"/>
      <c r="D143" s="197"/>
      <c r="E143" s="197"/>
      <c r="F143" s="197"/>
      <c r="G143" s="197"/>
      <c r="H143" s="197"/>
      <c r="I143" s="197"/>
      <c r="J143" s="197"/>
      <c r="K143" s="197"/>
      <c r="L143" s="197"/>
      <c r="M143" s="197"/>
      <c r="N143" s="197"/>
      <c r="O143" s="197"/>
      <c r="P143" s="197"/>
      <c r="Q143" s="197"/>
      <c r="R143" s="197"/>
      <c r="S143" s="197"/>
      <c r="T143" s="197"/>
      <c r="U143" s="197"/>
    </row>
    <row r="144" spans="1:21" ht="19.5" customHeight="1">
      <c r="A144" s="194"/>
      <c r="B144" s="197"/>
      <c r="C144" s="197"/>
      <c r="D144" s="197"/>
      <c r="E144" s="197"/>
      <c r="F144" s="197"/>
      <c r="G144" s="197"/>
      <c r="H144" s="197"/>
      <c r="I144" s="197"/>
      <c r="J144" s="197"/>
      <c r="K144" s="197"/>
      <c r="L144" s="197"/>
      <c r="M144" s="197"/>
      <c r="N144" s="197"/>
      <c r="O144" s="197"/>
      <c r="P144" s="197"/>
      <c r="Q144" s="197"/>
      <c r="R144" s="197"/>
      <c r="S144" s="197"/>
      <c r="T144" s="197"/>
      <c r="U144" s="197"/>
    </row>
    <row r="145" spans="1:21" ht="19.5" customHeight="1">
      <c r="A145" s="194"/>
      <c r="B145" s="197"/>
      <c r="C145" s="197"/>
      <c r="D145" s="197"/>
      <c r="E145" s="197"/>
      <c r="F145" s="197"/>
      <c r="G145" s="197"/>
      <c r="H145" s="197"/>
      <c r="I145" s="197"/>
      <c r="J145" s="197"/>
      <c r="K145" s="197"/>
      <c r="L145" s="197"/>
      <c r="M145" s="197"/>
      <c r="N145" s="197"/>
      <c r="O145" s="197"/>
      <c r="P145" s="197"/>
      <c r="Q145" s="197"/>
      <c r="R145" s="197"/>
      <c r="S145" s="197"/>
      <c r="T145" s="197"/>
      <c r="U145" s="197"/>
    </row>
    <row r="146" spans="1:21" ht="19.5" customHeight="1">
      <c r="A146" s="194"/>
      <c r="B146" s="197"/>
      <c r="C146" s="197"/>
      <c r="D146" s="197"/>
      <c r="E146" s="197"/>
      <c r="F146" s="197"/>
      <c r="G146" s="197"/>
      <c r="H146" s="197"/>
      <c r="I146" s="197"/>
      <c r="J146" s="197"/>
      <c r="K146" s="197"/>
      <c r="L146" s="197"/>
      <c r="M146" s="197"/>
      <c r="N146" s="197"/>
      <c r="O146" s="197"/>
      <c r="P146" s="197"/>
      <c r="Q146" s="197"/>
      <c r="R146" s="197"/>
      <c r="S146" s="197"/>
      <c r="T146" s="197"/>
      <c r="U146" s="197"/>
    </row>
  </sheetData>
  <sheetProtection sheet="1"/>
  <mergeCells count="1">
    <mergeCell ref="B1:H3"/>
  </mergeCells>
  <hyperlinks>
    <hyperlink ref="G11" location="Startseite!A1" tooltip="Startseite" display="» Startseite"/>
  </hyperlinks>
  <printOptions horizontalCentered="1"/>
  <pageMargins left="0.3937007874015748" right="0.3937007874015748" top="0.7874015748031497" bottom="0.7874015748031497" header="0.5118110236220472" footer="0.5118110236220472"/>
  <pageSetup fitToHeight="1" fitToWidth="1" horizontalDpi="300" verticalDpi="300" orientation="portrait" paperSize="9" scale="73" r:id="rId2"/>
  <drawing r:id="rId1"/>
</worksheet>
</file>

<file path=xl/worksheets/sheet7.xml><?xml version="1.0" encoding="utf-8"?>
<worksheet xmlns="http://schemas.openxmlformats.org/spreadsheetml/2006/main" xmlns:r="http://schemas.openxmlformats.org/officeDocument/2006/relationships">
  <sheetPr codeName="Tabelle5" transitionEvaluation="1">
    <pageSetUpPr fitToPage="1"/>
  </sheetPr>
  <dimension ref="A1:Q69"/>
  <sheetViews>
    <sheetView showGridLines="0" showRowColHeaders="0" showOutlineSymbols="0" zoomScalePageLayoutView="0" workbookViewId="0" topLeftCell="A32">
      <selection activeCell="E34" sqref="E34"/>
    </sheetView>
  </sheetViews>
  <sheetFormatPr defaultColWidth="15.75390625" defaultRowHeight="12.75"/>
  <cols>
    <col min="1" max="1" width="1.00390625" style="101" customWidth="1"/>
    <col min="2" max="3" width="0.74609375" style="100" customWidth="1"/>
    <col min="4" max="4" width="36.25390625" style="100" customWidth="1"/>
    <col min="5" max="5" width="16.375" style="100" customWidth="1"/>
    <col min="6" max="6" width="8.625" style="100" customWidth="1"/>
    <col min="7" max="7" width="8.25390625" style="100" customWidth="1"/>
    <col min="8" max="8" width="6.625" style="100" customWidth="1"/>
    <col min="9" max="9" width="14.75390625" style="100" bestFit="1" customWidth="1"/>
    <col min="10" max="10" width="10.50390625" style="100" customWidth="1"/>
    <col min="11" max="12" width="0.74609375" style="100" customWidth="1"/>
    <col min="13" max="16384" width="15.75390625" style="100" customWidth="1"/>
  </cols>
  <sheetData>
    <row r="1" spans="1:13" ht="14.25" customHeight="1">
      <c r="A1" s="174"/>
      <c r="B1" s="367" t="s">
        <v>184</v>
      </c>
      <c r="C1" s="368"/>
      <c r="D1" s="368"/>
      <c r="E1" s="368"/>
      <c r="F1" s="368"/>
      <c r="G1" s="368"/>
      <c r="H1" s="368"/>
      <c r="I1" s="368"/>
      <c r="J1" s="368"/>
      <c r="K1" s="368"/>
      <c r="L1" s="368"/>
      <c r="M1" s="175"/>
    </row>
    <row r="2" spans="1:17" ht="14.25" customHeight="1">
      <c r="A2" s="174"/>
      <c r="B2" s="368"/>
      <c r="C2" s="368"/>
      <c r="D2" s="368"/>
      <c r="E2" s="368"/>
      <c r="F2" s="368"/>
      <c r="G2" s="368"/>
      <c r="H2" s="368"/>
      <c r="I2" s="368"/>
      <c r="J2" s="368"/>
      <c r="K2" s="368"/>
      <c r="L2" s="368"/>
      <c r="M2" s="175"/>
      <c r="N2" s="214"/>
      <c r="O2" s="214"/>
      <c r="P2" s="214"/>
      <c r="Q2" s="214"/>
    </row>
    <row r="3" spans="1:17" ht="18.75" customHeight="1">
      <c r="A3" s="174"/>
      <c r="B3" s="369"/>
      <c r="C3" s="369"/>
      <c r="D3" s="369"/>
      <c r="E3" s="369"/>
      <c r="F3" s="369"/>
      <c r="G3" s="369"/>
      <c r="H3" s="369"/>
      <c r="I3" s="369"/>
      <c r="J3" s="369"/>
      <c r="K3" s="369"/>
      <c r="L3" s="369"/>
      <c r="M3" s="175"/>
      <c r="N3" s="214"/>
      <c r="O3" s="214"/>
      <c r="P3" s="214"/>
      <c r="Q3" s="214"/>
    </row>
    <row r="4" spans="1:17" ht="6" customHeight="1">
      <c r="A4" s="174"/>
      <c r="B4" s="211"/>
      <c r="C4" s="211"/>
      <c r="D4" s="211"/>
      <c r="E4" s="211"/>
      <c r="F4" s="211"/>
      <c r="G4" s="211"/>
      <c r="H4" s="211"/>
      <c r="I4" s="211"/>
      <c r="J4" s="211"/>
      <c r="K4" s="211"/>
      <c r="L4" s="211"/>
      <c r="M4" s="211"/>
      <c r="N4" s="214"/>
      <c r="O4" s="214"/>
      <c r="P4" s="214"/>
      <c r="Q4" s="214"/>
    </row>
    <row r="5" spans="1:17" ht="0.75" customHeight="1">
      <c r="A5" s="174"/>
      <c r="B5" s="212"/>
      <c r="C5" s="212"/>
      <c r="D5" s="212"/>
      <c r="E5" s="212"/>
      <c r="F5" s="212"/>
      <c r="G5" s="212"/>
      <c r="H5" s="212"/>
      <c r="I5" s="212"/>
      <c r="J5" s="212"/>
      <c r="K5" s="212"/>
      <c r="L5" s="212"/>
      <c r="M5" s="211"/>
      <c r="N5" s="214"/>
      <c r="O5" s="214"/>
      <c r="P5" s="214"/>
      <c r="Q5" s="214"/>
    </row>
    <row r="6" spans="1:17" ht="0.75" customHeight="1">
      <c r="A6" s="174"/>
      <c r="B6" s="212"/>
      <c r="C6" s="212"/>
      <c r="D6" s="212"/>
      <c r="E6" s="212"/>
      <c r="F6" s="212"/>
      <c r="G6" s="212"/>
      <c r="H6" s="212"/>
      <c r="I6" s="212"/>
      <c r="J6" s="212"/>
      <c r="K6" s="212"/>
      <c r="L6" s="212"/>
      <c r="M6" s="211"/>
      <c r="N6" s="214"/>
      <c r="O6" s="214"/>
      <c r="P6" s="214"/>
      <c r="Q6" s="214"/>
    </row>
    <row r="7" spans="1:17" ht="0.75" customHeight="1">
      <c r="A7" s="174"/>
      <c r="B7" s="212"/>
      <c r="C7" s="212"/>
      <c r="D7" s="212"/>
      <c r="E7" s="212"/>
      <c r="F7" s="212"/>
      <c r="G7" s="212"/>
      <c r="H7" s="212"/>
      <c r="I7" s="212"/>
      <c r="J7" s="212"/>
      <c r="K7" s="212"/>
      <c r="L7" s="212"/>
      <c r="M7" s="211"/>
      <c r="N7" s="214"/>
      <c r="O7" s="214"/>
      <c r="P7" s="214"/>
      <c r="Q7" s="214"/>
    </row>
    <row r="8" spans="1:17" ht="0.75" customHeight="1">
      <c r="A8" s="174"/>
      <c r="B8" s="212"/>
      <c r="C8" s="212"/>
      <c r="D8" s="212"/>
      <c r="E8" s="212"/>
      <c r="F8" s="212"/>
      <c r="G8" s="212"/>
      <c r="H8" s="212"/>
      <c r="I8" s="212"/>
      <c r="J8" s="212"/>
      <c r="K8" s="212"/>
      <c r="L8" s="212"/>
      <c r="M8" s="211"/>
      <c r="N8" s="214"/>
      <c r="O8" s="214"/>
      <c r="P8" s="214"/>
      <c r="Q8" s="214"/>
    </row>
    <row r="9" spans="1:17" ht="0.75" customHeight="1">
      <c r="A9" s="174"/>
      <c r="B9" s="212"/>
      <c r="C9" s="212"/>
      <c r="D9" s="212"/>
      <c r="E9" s="212"/>
      <c r="F9" s="212"/>
      <c r="G9" s="212"/>
      <c r="H9" s="212"/>
      <c r="I9" s="212"/>
      <c r="J9" s="212"/>
      <c r="K9" s="212"/>
      <c r="L9" s="212"/>
      <c r="M9" s="211"/>
      <c r="N9" s="214"/>
      <c r="O9" s="214"/>
      <c r="P9" s="214"/>
      <c r="Q9" s="214"/>
    </row>
    <row r="10" spans="1:17" ht="22.5" hidden="1">
      <c r="A10" s="174"/>
      <c r="B10" s="212"/>
      <c r="C10" s="213"/>
      <c r="D10" s="156"/>
      <c r="E10" s="157"/>
      <c r="F10" s="158"/>
      <c r="G10" s="158"/>
      <c r="H10" s="158"/>
      <c r="I10" s="158"/>
      <c r="J10" s="157"/>
      <c r="K10" s="157"/>
      <c r="L10" s="212"/>
      <c r="M10" s="211"/>
      <c r="N10" s="214"/>
      <c r="O10" s="214"/>
      <c r="P10" s="214"/>
      <c r="Q10" s="214"/>
    </row>
    <row r="11" spans="1:17" ht="15">
      <c r="A11" s="174"/>
      <c r="B11" s="97"/>
      <c r="C11" s="236"/>
      <c r="D11" s="306" t="s">
        <v>66</v>
      </c>
      <c r="E11" s="307"/>
      <c r="F11" s="307"/>
      <c r="G11" s="307"/>
      <c r="H11" s="307"/>
      <c r="I11" s="308" t="s">
        <v>64</v>
      </c>
      <c r="J11" s="307"/>
      <c r="K11" s="307"/>
      <c r="L11" s="236"/>
      <c r="M11" s="175"/>
      <c r="N11" s="214"/>
      <c r="O11" s="214"/>
      <c r="P11" s="214"/>
      <c r="Q11" s="214"/>
    </row>
    <row r="12" spans="1:17" ht="18.75" customHeight="1">
      <c r="A12" s="174"/>
      <c r="B12" s="97"/>
      <c r="C12" s="236"/>
      <c r="D12" s="309"/>
      <c r="E12" s="307"/>
      <c r="F12" s="307"/>
      <c r="G12" s="307"/>
      <c r="H12" s="307"/>
      <c r="I12" s="308"/>
      <c r="J12" s="307"/>
      <c r="K12" s="307"/>
      <c r="L12" s="236"/>
      <c r="M12" s="175"/>
      <c r="N12" s="214"/>
      <c r="O12" s="214"/>
      <c r="P12" s="214"/>
      <c r="Q12" s="214"/>
    </row>
    <row r="13" spans="1:13" ht="15">
      <c r="A13" s="174"/>
      <c r="B13" s="97"/>
      <c r="C13" s="236"/>
      <c r="D13" s="121" t="s">
        <v>149</v>
      </c>
      <c r="E13" s="305"/>
      <c r="F13" s="305"/>
      <c r="G13" s="305"/>
      <c r="H13" s="305"/>
      <c r="I13" s="305"/>
      <c r="J13" s="310"/>
      <c r="K13" s="310"/>
      <c r="L13" s="236"/>
      <c r="M13" s="175"/>
    </row>
    <row r="14" spans="1:13" ht="15">
      <c r="A14" s="174"/>
      <c r="B14" s="97"/>
      <c r="C14" s="236"/>
      <c r="D14" s="236"/>
      <c r="E14" s="236"/>
      <c r="F14" s="236"/>
      <c r="G14" s="236"/>
      <c r="H14" s="236"/>
      <c r="I14" s="236"/>
      <c r="J14" s="236"/>
      <c r="K14" s="236"/>
      <c r="L14" s="236"/>
      <c r="M14" s="175"/>
    </row>
    <row r="15" spans="1:13" ht="15">
      <c r="A15" s="174"/>
      <c r="B15" s="97"/>
      <c r="C15" s="236"/>
      <c r="D15" s="311" t="s">
        <v>150</v>
      </c>
      <c r="E15" s="310"/>
      <c r="F15" s="310"/>
      <c r="G15" s="310"/>
      <c r="H15" s="310"/>
      <c r="I15" s="310"/>
      <c r="J15" s="236"/>
      <c r="K15" s="236"/>
      <c r="L15" s="236"/>
      <c r="M15" s="175"/>
    </row>
    <row r="16" spans="1:13" ht="15">
      <c r="A16" s="174"/>
      <c r="B16" s="97"/>
      <c r="C16" s="236"/>
      <c r="D16" s="250" t="s">
        <v>151</v>
      </c>
      <c r="E16" s="107"/>
      <c r="F16" s="103">
        <f>Mitarbeiter!H24</f>
        <v>12.464714946070877</v>
      </c>
      <c r="G16" s="250" t="s">
        <v>121</v>
      </c>
      <c r="H16" s="159">
        <f>Produktivität!F18</f>
        <v>2035.8</v>
      </c>
      <c r="I16" s="160">
        <f>F16*H16</f>
        <v>25375.66668721109</v>
      </c>
      <c r="J16" s="236"/>
      <c r="K16" s="236"/>
      <c r="L16" s="236"/>
      <c r="M16" s="175"/>
    </row>
    <row r="17" spans="1:13" ht="15">
      <c r="A17" s="174"/>
      <c r="B17" s="97"/>
      <c r="C17" s="236"/>
      <c r="D17" s="250" t="s">
        <v>152</v>
      </c>
      <c r="E17" s="107"/>
      <c r="F17" s="298">
        <v>26.59</v>
      </c>
      <c r="G17" s="250" t="s">
        <v>121</v>
      </c>
      <c r="H17" s="300" t="s">
        <v>153</v>
      </c>
      <c r="I17" s="160">
        <f>F17*12</f>
        <v>319.08</v>
      </c>
      <c r="J17" s="236"/>
      <c r="K17" s="236"/>
      <c r="L17" s="236"/>
      <c r="M17" s="175"/>
    </row>
    <row r="18" spans="1:13" ht="15">
      <c r="A18" s="174"/>
      <c r="B18" s="97"/>
      <c r="C18" s="236"/>
      <c r="D18" s="250" t="s">
        <v>154</v>
      </c>
      <c r="E18" s="107"/>
      <c r="F18" s="299">
        <v>50</v>
      </c>
      <c r="G18" s="250" t="s">
        <v>87</v>
      </c>
      <c r="H18" s="300" t="s">
        <v>153</v>
      </c>
      <c r="I18" s="160">
        <f>$I$16/12*($F$18/100)</f>
        <v>1057.3194453004621</v>
      </c>
      <c r="J18" s="236"/>
      <c r="K18" s="236"/>
      <c r="L18" s="236"/>
      <c r="M18" s="175"/>
    </row>
    <row r="19" spans="1:13" ht="15">
      <c r="A19" s="174"/>
      <c r="B19" s="97"/>
      <c r="C19" s="236"/>
      <c r="D19" s="248" t="s">
        <v>155</v>
      </c>
      <c r="E19" s="249"/>
      <c r="F19" s="299">
        <v>50</v>
      </c>
      <c r="G19" s="248" t="s">
        <v>87</v>
      </c>
      <c r="H19" s="300" t="s">
        <v>153</v>
      </c>
      <c r="I19" s="161">
        <f>$I$16/12*($F$19/100)</f>
        <v>1057.3194453004621</v>
      </c>
      <c r="J19" s="236"/>
      <c r="K19" s="236"/>
      <c r="L19" s="236"/>
      <c r="M19" s="175"/>
    </row>
    <row r="20" spans="1:13" ht="20.25" customHeight="1">
      <c r="A20" s="174"/>
      <c r="B20" s="97"/>
      <c r="C20" s="236"/>
      <c r="D20" s="312" t="s">
        <v>156</v>
      </c>
      <c r="E20" s="313"/>
      <c r="F20" s="246"/>
      <c r="G20" s="312"/>
      <c r="H20" s="247"/>
      <c r="I20" s="162">
        <f>SUM($I$16:$I$19)</f>
        <v>27809.385577812016</v>
      </c>
      <c r="J20" s="314"/>
      <c r="K20" s="310"/>
      <c r="L20" s="236"/>
      <c r="M20" s="175"/>
    </row>
    <row r="21" spans="1:13" ht="15">
      <c r="A21" s="174"/>
      <c r="B21" s="97"/>
      <c r="C21" s="236"/>
      <c r="D21" s="247"/>
      <c r="E21" s="246"/>
      <c r="F21" s="246"/>
      <c r="G21" s="247"/>
      <c r="H21" s="247"/>
      <c r="I21" s="315"/>
      <c r="J21" s="310"/>
      <c r="K21" s="310"/>
      <c r="L21" s="236"/>
      <c r="M21" s="175"/>
    </row>
    <row r="22" spans="1:13" ht="15">
      <c r="A22" s="174"/>
      <c r="B22" s="97"/>
      <c r="C22" s="236"/>
      <c r="D22" s="311" t="s">
        <v>157</v>
      </c>
      <c r="E22" s="310"/>
      <c r="F22" s="310"/>
      <c r="G22" s="310"/>
      <c r="H22" s="310"/>
      <c r="I22" s="316"/>
      <c r="J22" s="236"/>
      <c r="K22" s="236"/>
      <c r="L22" s="236"/>
      <c r="M22" s="175"/>
    </row>
    <row r="23" spans="1:13" ht="15">
      <c r="A23" s="174"/>
      <c r="B23" s="97"/>
      <c r="C23" s="236"/>
      <c r="D23" s="250" t="s">
        <v>158</v>
      </c>
      <c r="E23" s="107"/>
      <c r="F23" s="301">
        <v>20</v>
      </c>
      <c r="G23" s="107" t="s">
        <v>87</v>
      </c>
      <c r="H23" s="250" t="s">
        <v>159</v>
      </c>
      <c r="I23" s="160">
        <f>F23*$I$20*0.01</f>
        <v>5561.877115562404</v>
      </c>
      <c r="J23" s="236"/>
      <c r="K23" s="236"/>
      <c r="L23" s="236"/>
      <c r="M23" s="175"/>
    </row>
    <row r="24" spans="1:13" ht="15">
      <c r="A24" s="174"/>
      <c r="B24" s="97"/>
      <c r="C24" s="236"/>
      <c r="D24" s="250" t="s">
        <v>160</v>
      </c>
      <c r="E24" s="107"/>
      <c r="F24" s="301">
        <v>4</v>
      </c>
      <c r="G24" s="107" t="s">
        <v>87</v>
      </c>
      <c r="H24" s="250" t="s">
        <v>159</v>
      </c>
      <c r="I24" s="160">
        <f>F24*$I$20*0.01</f>
        <v>1112.3754231124806</v>
      </c>
      <c r="J24" s="236"/>
      <c r="K24" s="236"/>
      <c r="L24" s="236"/>
      <c r="M24" s="175"/>
    </row>
    <row r="25" spans="1:13" ht="15">
      <c r="A25" s="174"/>
      <c r="B25" s="97"/>
      <c r="C25" s="236"/>
      <c r="D25" s="250" t="s">
        <v>161</v>
      </c>
      <c r="E25" s="107"/>
      <c r="F25" s="301">
        <v>3</v>
      </c>
      <c r="G25" s="107" t="s">
        <v>87</v>
      </c>
      <c r="H25" s="250" t="s">
        <v>159</v>
      </c>
      <c r="I25" s="160">
        <f>F25*$I$20*0.01</f>
        <v>834.2815673343605</v>
      </c>
      <c r="J25" s="236"/>
      <c r="K25" s="236"/>
      <c r="L25" s="236"/>
      <c r="M25" s="175"/>
    </row>
    <row r="26" spans="1:13" ht="15">
      <c r="A26" s="174"/>
      <c r="B26" s="97"/>
      <c r="C26" s="236"/>
      <c r="D26" s="250" t="s">
        <v>162</v>
      </c>
      <c r="E26" s="107"/>
      <c r="F26" s="301">
        <v>70</v>
      </c>
      <c r="G26" s="107" t="s">
        <v>87</v>
      </c>
      <c r="H26" s="250" t="s">
        <v>159</v>
      </c>
      <c r="I26" s="160">
        <f>((F16*Produktivität!F16*Produktivität!F22)*F26*0.01)</f>
        <v>680.57343605547</v>
      </c>
      <c r="J26" s="236"/>
      <c r="K26" s="236"/>
      <c r="L26" s="236"/>
      <c r="M26" s="175"/>
    </row>
    <row r="27" spans="1:13" ht="20.25" customHeight="1">
      <c r="A27" s="174"/>
      <c r="B27" s="97"/>
      <c r="C27" s="236"/>
      <c r="D27" s="317" t="s">
        <v>163</v>
      </c>
      <c r="E27" s="313"/>
      <c r="F27" s="313"/>
      <c r="G27" s="312"/>
      <c r="H27" s="312"/>
      <c r="I27" s="162">
        <f>SUM(I23:I25)-I26</f>
        <v>6827.960669953774</v>
      </c>
      <c r="J27" s="314"/>
      <c r="K27" s="310"/>
      <c r="L27" s="236"/>
      <c r="M27" s="175"/>
    </row>
    <row r="28" spans="1:13" ht="15">
      <c r="A28" s="174"/>
      <c r="B28" s="97"/>
      <c r="C28" s="236"/>
      <c r="D28" s="107"/>
      <c r="E28" s="107"/>
      <c r="F28" s="107"/>
      <c r="G28" s="107"/>
      <c r="H28" s="107"/>
      <c r="I28" s="318"/>
      <c r="J28" s="236"/>
      <c r="K28" s="236"/>
      <c r="L28" s="236"/>
      <c r="M28" s="175"/>
    </row>
    <row r="29" spans="1:13" ht="16.5" customHeight="1">
      <c r="A29" s="174"/>
      <c r="B29" s="97"/>
      <c r="C29" s="236"/>
      <c r="D29" s="311" t="s">
        <v>164</v>
      </c>
      <c r="E29" s="305"/>
      <c r="F29" s="319"/>
      <c r="G29" s="311"/>
      <c r="H29" s="311" t="s">
        <v>159</v>
      </c>
      <c r="I29" s="163">
        <f>I20+I27</f>
        <v>34637.34624776579</v>
      </c>
      <c r="J29" s="305" t="s">
        <v>165</v>
      </c>
      <c r="K29" s="305"/>
      <c r="L29" s="236"/>
      <c r="M29" s="175"/>
    </row>
    <row r="30" spans="1:13" ht="17.25" customHeight="1">
      <c r="A30" s="174"/>
      <c r="B30" s="97"/>
      <c r="C30" s="236"/>
      <c r="D30" s="243"/>
      <c r="E30" s="243"/>
      <c r="F30" s="243"/>
      <c r="G30" s="243"/>
      <c r="H30" s="243"/>
      <c r="I30" s="243"/>
      <c r="J30" s="243"/>
      <c r="K30" s="243"/>
      <c r="L30" s="236"/>
      <c r="M30" s="175"/>
    </row>
    <row r="31" spans="1:13" ht="15">
      <c r="A31" s="174"/>
      <c r="B31" s="97"/>
      <c r="C31" s="236"/>
      <c r="D31" s="245" t="s">
        <v>166</v>
      </c>
      <c r="E31" s="246"/>
      <c r="F31" s="164">
        <f>Produktivität!I24</f>
        <v>1392</v>
      </c>
      <c r="G31" s="304" t="s">
        <v>80</v>
      </c>
      <c r="H31" s="245"/>
      <c r="I31" s="171">
        <f>IF(F31=0,0,I29/F31)</f>
        <v>24.88315104006163</v>
      </c>
      <c r="J31" s="245" t="s">
        <v>103</v>
      </c>
      <c r="K31" s="245"/>
      <c r="L31" s="236"/>
      <c r="M31" s="175"/>
    </row>
    <row r="32" spans="1:13" ht="15">
      <c r="A32" s="174"/>
      <c r="B32" s="97"/>
      <c r="C32" s="236"/>
      <c r="D32" s="250" t="s">
        <v>167</v>
      </c>
      <c r="E32" s="107"/>
      <c r="F32" s="165">
        <f>Kostenplanung!$F$40</f>
        <v>6.242551910923864</v>
      </c>
      <c r="G32" s="320" t="s">
        <v>168</v>
      </c>
      <c r="H32" s="104"/>
      <c r="I32" s="107"/>
      <c r="J32" s="236"/>
      <c r="K32" s="236"/>
      <c r="L32" s="236"/>
      <c r="M32" s="175"/>
    </row>
    <row r="33" spans="1:13" ht="15">
      <c r="A33" s="174"/>
      <c r="B33" s="97"/>
      <c r="C33" s="236"/>
      <c r="D33" s="250" t="s">
        <v>169</v>
      </c>
      <c r="E33" s="107"/>
      <c r="F33" s="165">
        <f>Kostenplanung!$F$43</f>
        <v>1.0551567000558875</v>
      </c>
      <c r="G33" s="320" t="s">
        <v>168</v>
      </c>
      <c r="H33" s="104"/>
      <c r="I33" s="107"/>
      <c r="J33" s="236"/>
      <c r="K33" s="236"/>
      <c r="L33" s="236"/>
      <c r="M33" s="175"/>
    </row>
    <row r="34" spans="1:13" ht="15">
      <c r="A34" s="174"/>
      <c r="B34" s="97"/>
      <c r="C34" s="236"/>
      <c r="D34" s="248" t="s">
        <v>170</v>
      </c>
      <c r="E34" s="249"/>
      <c r="F34" s="166">
        <f>Kostenplanung!$F$44</f>
        <v>1.758479858991445</v>
      </c>
      <c r="G34" s="321" t="s">
        <v>168</v>
      </c>
      <c r="H34" s="322"/>
      <c r="I34" s="167">
        <f>SUM(F32:F34)</f>
        <v>9.056188469971197</v>
      </c>
      <c r="J34" s="323" t="s">
        <v>103</v>
      </c>
      <c r="K34" s="305"/>
      <c r="L34" s="236"/>
      <c r="M34" s="175"/>
    </row>
    <row r="35" spans="1:13" ht="20.25" customHeight="1">
      <c r="A35" s="174"/>
      <c r="B35" s="97"/>
      <c r="C35" s="236"/>
      <c r="D35" s="324" t="s">
        <v>171</v>
      </c>
      <c r="E35" s="107"/>
      <c r="F35" s="107"/>
      <c r="G35" s="250" t="s">
        <v>159</v>
      </c>
      <c r="H35" s="269" t="s">
        <v>159</v>
      </c>
      <c r="I35" s="168">
        <f>I31+I34</f>
        <v>33.93933951003282</v>
      </c>
      <c r="J35" s="325" t="s">
        <v>103</v>
      </c>
      <c r="K35" s="325"/>
      <c r="L35" s="236"/>
      <c r="M35" s="175"/>
    </row>
    <row r="36" spans="1:13" ht="15">
      <c r="A36" s="174"/>
      <c r="B36" s="97"/>
      <c r="C36" s="236"/>
      <c r="D36" s="247" t="s">
        <v>172</v>
      </c>
      <c r="E36" s="246"/>
      <c r="F36" s="165">
        <f>Kostenplanung!$F$42</f>
        <v>4.814926271441468</v>
      </c>
      <c r="G36" s="320" t="s">
        <v>168</v>
      </c>
      <c r="H36" s="326"/>
      <c r="I36" s="327"/>
      <c r="J36" s="325"/>
      <c r="K36" s="325"/>
      <c r="L36" s="236"/>
      <c r="M36" s="175"/>
    </row>
    <row r="37" spans="1:13" ht="15">
      <c r="A37" s="174"/>
      <c r="B37" s="97"/>
      <c r="C37" s="236"/>
      <c r="D37" s="248" t="s">
        <v>173</v>
      </c>
      <c r="E37" s="249"/>
      <c r="F37" s="165">
        <f>Kostenplanung!$F$41</f>
        <v>3.51695971798289</v>
      </c>
      <c r="G37" s="320" t="s">
        <v>168</v>
      </c>
      <c r="H37" s="328"/>
      <c r="I37" s="167">
        <f>F36+F37</f>
        <v>8.331885989424357</v>
      </c>
      <c r="J37" s="323" t="s">
        <v>103</v>
      </c>
      <c r="K37" s="305"/>
      <c r="L37" s="236"/>
      <c r="M37" s="175"/>
    </row>
    <row r="38" spans="1:13" ht="20.25" customHeight="1">
      <c r="A38" s="174"/>
      <c r="B38" s="97"/>
      <c r="C38" s="236"/>
      <c r="D38" s="254" t="s">
        <v>174</v>
      </c>
      <c r="E38" s="252"/>
      <c r="F38" s="252"/>
      <c r="G38" s="254"/>
      <c r="H38" s="254"/>
      <c r="I38" s="169">
        <f>I35+I37</f>
        <v>42.27122549945718</v>
      </c>
      <c r="J38" s="329" t="s">
        <v>103</v>
      </c>
      <c r="K38" s="305"/>
      <c r="L38" s="236"/>
      <c r="M38" s="175"/>
    </row>
    <row r="39" spans="1:13" ht="15">
      <c r="A39" s="174"/>
      <c r="B39" s="97"/>
      <c r="C39" s="236"/>
      <c r="D39" s="236"/>
      <c r="E39" s="236"/>
      <c r="F39" s="236"/>
      <c r="G39" s="236"/>
      <c r="H39" s="236"/>
      <c r="I39" s="236"/>
      <c r="J39" s="236"/>
      <c r="K39" s="236"/>
      <c r="L39" s="236"/>
      <c r="M39" s="175"/>
    </row>
    <row r="40" spans="1:13" ht="15">
      <c r="A40" s="174"/>
      <c r="B40" s="97"/>
      <c r="C40" s="236"/>
      <c r="D40" s="236"/>
      <c r="E40" s="236"/>
      <c r="F40" s="236"/>
      <c r="G40" s="236"/>
      <c r="H40" s="236"/>
      <c r="I40" s="236"/>
      <c r="J40" s="236"/>
      <c r="K40" s="236"/>
      <c r="L40" s="236"/>
      <c r="M40" s="175"/>
    </row>
    <row r="41" spans="1:13" ht="15">
      <c r="A41" s="174"/>
      <c r="B41" s="97"/>
      <c r="C41" s="236"/>
      <c r="D41" s="236"/>
      <c r="E41" s="236"/>
      <c r="F41" s="236"/>
      <c r="G41" s="236"/>
      <c r="H41" s="236"/>
      <c r="I41" s="236"/>
      <c r="J41" s="236"/>
      <c r="K41" s="236"/>
      <c r="L41" s="236"/>
      <c r="M41" s="175"/>
    </row>
    <row r="42" spans="1:13" ht="15">
      <c r="A42" s="174"/>
      <c r="B42" s="97"/>
      <c r="C42" s="236"/>
      <c r="D42" s="236"/>
      <c r="E42" s="236"/>
      <c r="F42" s="236"/>
      <c r="G42" s="236"/>
      <c r="H42" s="236"/>
      <c r="I42" s="236"/>
      <c r="J42" s="236"/>
      <c r="K42" s="236"/>
      <c r="L42" s="236"/>
      <c r="M42" s="175"/>
    </row>
    <row r="43" spans="1:13" ht="15">
      <c r="A43" s="174"/>
      <c r="B43" s="97"/>
      <c r="C43" s="236"/>
      <c r="D43" s="121" t="s">
        <v>175</v>
      </c>
      <c r="E43" s="305"/>
      <c r="F43" s="305"/>
      <c r="G43" s="305"/>
      <c r="H43" s="305"/>
      <c r="I43" s="305"/>
      <c r="J43" s="310"/>
      <c r="K43" s="310"/>
      <c r="L43" s="236"/>
      <c r="M43" s="175"/>
    </row>
    <row r="44" spans="1:13" s="101" customFormat="1" ht="14.25" customHeight="1">
      <c r="A44" s="174"/>
      <c r="B44" s="97"/>
      <c r="C44" s="236"/>
      <c r="D44" s="236"/>
      <c r="E44" s="236"/>
      <c r="F44" s="236"/>
      <c r="G44" s="236"/>
      <c r="H44" s="236"/>
      <c r="I44" s="236"/>
      <c r="J44" s="236"/>
      <c r="K44" s="236"/>
      <c r="L44" s="236"/>
      <c r="M44" s="174"/>
    </row>
    <row r="45" spans="1:13" ht="15.75" customHeight="1">
      <c r="A45" s="174"/>
      <c r="B45" s="97"/>
      <c r="C45" s="236"/>
      <c r="D45" s="311" t="s">
        <v>176</v>
      </c>
      <c r="E45" s="310"/>
      <c r="F45" s="310"/>
      <c r="G45" s="310"/>
      <c r="H45" s="310"/>
      <c r="I45" s="310"/>
      <c r="J45" s="236"/>
      <c r="K45" s="236"/>
      <c r="L45" s="236"/>
      <c r="M45" s="175"/>
    </row>
    <row r="46" spans="1:13" ht="15">
      <c r="A46" s="174"/>
      <c r="B46" s="97"/>
      <c r="C46" s="236"/>
      <c r="D46" s="250" t="s">
        <v>177</v>
      </c>
      <c r="E46" s="107"/>
      <c r="F46" s="103">
        <f>Mitarbeiter!H37</f>
        <v>8.294444444444444</v>
      </c>
      <c r="G46" s="269" t="s">
        <v>178</v>
      </c>
      <c r="H46" s="170">
        <f>Produktivität!I37</f>
        <v>277</v>
      </c>
      <c r="I46" s="160">
        <f>F46*H46</f>
        <v>2297.561111111111</v>
      </c>
      <c r="J46" s="236"/>
      <c r="K46" s="236"/>
      <c r="L46" s="236"/>
      <c r="M46" s="175"/>
    </row>
    <row r="47" spans="1:13" ht="15">
      <c r="A47" s="174"/>
      <c r="B47" s="97"/>
      <c r="C47" s="236"/>
      <c r="D47" s="250" t="s">
        <v>154</v>
      </c>
      <c r="E47" s="107"/>
      <c r="F47" s="330"/>
      <c r="G47" s="250"/>
      <c r="H47" s="250"/>
      <c r="I47" s="303">
        <v>51</v>
      </c>
      <c r="J47" s="236"/>
      <c r="K47" s="236"/>
      <c r="L47" s="236"/>
      <c r="M47" s="175"/>
    </row>
    <row r="48" spans="1:13" ht="15">
      <c r="A48" s="174"/>
      <c r="B48" s="97"/>
      <c r="C48" s="236"/>
      <c r="D48" s="248" t="s">
        <v>155</v>
      </c>
      <c r="E48" s="249"/>
      <c r="F48" s="331"/>
      <c r="G48" s="248"/>
      <c r="H48" s="248"/>
      <c r="I48" s="303">
        <v>51</v>
      </c>
      <c r="J48" s="236"/>
      <c r="K48" s="236"/>
      <c r="L48" s="236"/>
      <c r="M48" s="175"/>
    </row>
    <row r="49" spans="1:13" ht="20.25" customHeight="1">
      <c r="A49" s="174"/>
      <c r="B49" s="97"/>
      <c r="C49" s="236"/>
      <c r="D49" s="312" t="s">
        <v>156</v>
      </c>
      <c r="E49" s="313"/>
      <c r="F49" s="313"/>
      <c r="G49" s="312"/>
      <c r="H49" s="312"/>
      <c r="I49" s="302">
        <f>SUM(I46:I48)</f>
        <v>2399.561111111111</v>
      </c>
      <c r="J49" s="314"/>
      <c r="K49" s="310"/>
      <c r="L49" s="236"/>
      <c r="M49" s="175"/>
    </row>
    <row r="50" spans="1:13" ht="15">
      <c r="A50" s="174"/>
      <c r="B50" s="97"/>
      <c r="C50" s="236"/>
      <c r="D50" s="247"/>
      <c r="E50" s="246"/>
      <c r="F50" s="246"/>
      <c r="G50" s="247"/>
      <c r="H50" s="247"/>
      <c r="I50" s="315"/>
      <c r="J50" s="310"/>
      <c r="K50" s="310"/>
      <c r="L50" s="236"/>
      <c r="M50" s="175"/>
    </row>
    <row r="51" spans="1:13" ht="15.75" customHeight="1">
      <c r="A51" s="174"/>
      <c r="B51" s="97"/>
      <c r="C51" s="236"/>
      <c r="D51" s="311" t="s">
        <v>179</v>
      </c>
      <c r="E51" s="310"/>
      <c r="F51" s="310"/>
      <c r="G51" s="310"/>
      <c r="H51" s="310"/>
      <c r="I51" s="316"/>
      <c r="J51" s="236"/>
      <c r="K51" s="236"/>
      <c r="L51" s="236"/>
      <c r="M51" s="175"/>
    </row>
    <row r="52" spans="1:13" ht="15">
      <c r="A52" s="174"/>
      <c r="B52" s="97"/>
      <c r="C52" s="236"/>
      <c r="D52" s="250" t="s">
        <v>180</v>
      </c>
      <c r="E52" s="107"/>
      <c r="F52" s="301">
        <v>22</v>
      </c>
      <c r="G52" s="107" t="s">
        <v>87</v>
      </c>
      <c r="H52" s="250" t="s">
        <v>159</v>
      </c>
      <c r="I52" s="160">
        <f>F52*$I$46*0.01</f>
        <v>505.46344444444446</v>
      </c>
      <c r="J52" s="236"/>
      <c r="K52" s="236"/>
      <c r="L52" s="236"/>
      <c r="M52" s="175"/>
    </row>
    <row r="53" spans="1:13" ht="15">
      <c r="A53" s="174"/>
      <c r="B53" s="97"/>
      <c r="C53" s="236"/>
      <c r="D53" s="250" t="s">
        <v>160</v>
      </c>
      <c r="E53" s="107"/>
      <c r="F53" s="301">
        <v>4</v>
      </c>
      <c r="G53" s="107" t="s">
        <v>87</v>
      </c>
      <c r="H53" s="250" t="s">
        <v>159</v>
      </c>
      <c r="I53" s="160">
        <f>F53*$I$49*0.01</f>
        <v>95.98244444444445</v>
      </c>
      <c r="J53" s="236"/>
      <c r="K53" s="236"/>
      <c r="L53" s="236"/>
      <c r="M53" s="175"/>
    </row>
    <row r="54" spans="1:13" ht="15">
      <c r="A54" s="174"/>
      <c r="B54" s="97"/>
      <c r="C54" s="236"/>
      <c r="D54" s="250" t="s">
        <v>161</v>
      </c>
      <c r="E54" s="107"/>
      <c r="F54" s="301">
        <v>3</v>
      </c>
      <c r="G54" s="107" t="s">
        <v>87</v>
      </c>
      <c r="H54" s="250" t="s">
        <v>159</v>
      </c>
      <c r="I54" s="160">
        <f>F54*$I$49*0.01</f>
        <v>71.98683333333334</v>
      </c>
      <c r="J54" s="236"/>
      <c r="K54" s="236"/>
      <c r="L54" s="236"/>
      <c r="M54" s="175"/>
    </row>
    <row r="55" spans="1:13" ht="15">
      <c r="A55" s="174"/>
      <c r="B55" s="97"/>
      <c r="C55" s="236"/>
      <c r="D55" s="250" t="s">
        <v>162</v>
      </c>
      <c r="E55" s="107"/>
      <c r="F55" s="301">
        <v>70</v>
      </c>
      <c r="G55" s="107" t="s">
        <v>87</v>
      </c>
      <c r="H55" s="250" t="s">
        <v>159</v>
      </c>
      <c r="I55" s="160">
        <f>F46*Produktivität!F35*Produktivität!F29/5*F55*0.01</f>
        <v>181.15066666666667</v>
      </c>
      <c r="J55" s="236"/>
      <c r="K55" s="236"/>
      <c r="L55" s="236"/>
      <c r="M55" s="175"/>
    </row>
    <row r="56" spans="1:13" ht="20.25" customHeight="1">
      <c r="A56" s="174"/>
      <c r="B56" s="97"/>
      <c r="C56" s="236"/>
      <c r="D56" s="317" t="s">
        <v>163</v>
      </c>
      <c r="E56" s="313"/>
      <c r="F56" s="313"/>
      <c r="G56" s="312"/>
      <c r="H56" s="312"/>
      <c r="I56" s="162">
        <f>SUM(I52:I54)-I55</f>
        <v>492.28205555555564</v>
      </c>
      <c r="J56" s="314"/>
      <c r="K56" s="310"/>
      <c r="L56" s="236"/>
      <c r="M56" s="175"/>
    </row>
    <row r="57" spans="1:13" ht="15">
      <c r="A57" s="174"/>
      <c r="B57" s="97"/>
      <c r="C57" s="236"/>
      <c r="D57" s="107"/>
      <c r="E57" s="107"/>
      <c r="F57" s="107"/>
      <c r="G57" s="107"/>
      <c r="H57" s="107"/>
      <c r="I57" s="318"/>
      <c r="J57" s="236"/>
      <c r="K57" s="236"/>
      <c r="L57" s="236"/>
      <c r="M57" s="175"/>
    </row>
    <row r="58" spans="1:13" ht="15">
      <c r="A58" s="174"/>
      <c r="B58" s="97"/>
      <c r="C58" s="236"/>
      <c r="D58" s="311" t="s">
        <v>181</v>
      </c>
      <c r="E58" s="305"/>
      <c r="F58" s="319"/>
      <c r="G58" s="311"/>
      <c r="H58" s="311" t="s">
        <v>159</v>
      </c>
      <c r="I58" s="163">
        <f>I49+I56</f>
        <v>2891.8431666666665</v>
      </c>
      <c r="J58" s="305" t="s">
        <v>165</v>
      </c>
      <c r="K58" s="305"/>
      <c r="L58" s="236"/>
      <c r="M58" s="175"/>
    </row>
    <row r="59" spans="1:13" ht="15">
      <c r="A59" s="174"/>
      <c r="B59" s="97"/>
      <c r="C59" s="236"/>
      <c r="D59" s="243"/>
      <c r="E59" s="243"/>
      <c r="F59" s="243"/>
      <c r="G59" s="243"/>
      <c r="H59" s="243"/>
      <c r="I59" s="243"/>
      <c r="J59" s="243"/>
      <c r="K59" s="243"/>
      <c r="L59" s="236"/>
      <c r="M59" s="175"/>
    </row>
    <row r="60" spans="1:13" ht="15">
      <c r="A60" s="174"/>
      <c r="B60" s="97"/>
      <c r="C60" s="236"/>
      <c r="D60" s="245" t="s">
        <v>182</v>
      </c>
      <c r="E60" s="246"/>
      <c r="F60" s="164">
        <f>Produktivität!I37</f>
        <v>277</v>
      </c>
      <c r="G60" s="304" t="s">
        <v>80</v>
      </c>
      <c r="H60" s="245"/>
      <c r="I60" s="171">
        <f>IF(I58=0,0,I58/F60)</f>
        <v>10.439867027677497</v>
      </c>
      <c r="J60" s="305" t="s">
        <v>103</v>
      </c>
      <c r="K60" s="245"/>
      <c r="L60" s="236"/>
      <c r="M60" s="175"/>
    </row>
    <row r="61" spans="1:13" ht="15">
      <c r="A61" s="174"/>
      <c r="B61" s="97"/>
      <c r="C61" s="236"/>
      <c r="D61" s="250" t="s">
        <v>167</v>
      </c>
      <c r="E61" s="107"/>
      <c r="F61" s="165">
        <f>Kostenplanung!$F$40</f>
        <v>6.242551910923864</v>
      </c>
      <c r="G61" s="320" t="s">
        <v>168</v>
      </c>
      <c r="H61" s="104"/>
      <c r="I61" s="107"/>
      <c r="J61" s="236"/>
      <c r="K61" s="236"/>
      <c r="L61" s="236"/>
      <c r="M61" s="175"/>
    </row>
    <row r="62" spans="1:13" ht="15">
      <c r="A62" s="174"/>
      <c r="B62" s="97"/>
      <c r="C62" s="236"/>
      <c r="D62" s="250" t="s">
        <v>169</v>
      </c>
      <c r="E62" s="107"/>
      <c r="F62" s="165">
        <f>Kostenplanung!$F$43</f>
        <v>1.0551567000558875</v>
      </c>
      <c r="G62" s="320" t="s">
        <v>168</v>
      </c>
      <c r="H62" s="104"/>
      <c r="I62" s="107"/>
      <c r="J62" s="236"/>
      <c r="K62" s="236"/>
      <c r="L62" s="236"/>
      <c r="M62" s="175"/>
    </row>
    <row r="63" spans="1:13" ht="15">
      <c r="A63" s="174"/>
      <c r="B63" s="97"/>
      <c r="C63" s="236"/>
      <c r="D63" s="248" t="s">
        <v>170</v>
      </c>
      <c r="E63" s="249"/>
      <c r="F63" s="166">
        <f>Kostenplanung!$F$44</f>
        <v>1.758479858991445</v>
      </c>
      <c r="G63" s="321" t="s">
        <v>168</v>
      </c>
      <c r="H63" s="322"/>
      <c r="I63" s="167">
        <f>SUM(F61:F63)</f>
        <v>9.056188469971197</v>
      </c>
      <c r="J63" s="323" t="s">
        <v>103</v>
      </c>
      <c r="K63" s="305"/>
      <c r="L63" s="236"/>
      <c r="M63" s="175"/>
    </row>
    <row r="64" spans="1:13" ht="20.25" customHeight="1">
      <c r="A64" s="174"/>
      <c r="B64" s="97"/>
      <c r="C64" s="236"/>
      <c r="D64" s="324" t="s">
        <v>171</v>
      </c>
      <c r="E64" s="107"/>
      <c r="F64" s="107"/>
      <c r="G64" s="250" t="s">
        <v>159</v>
      </c>
      <c r="H64" s="269" t="s">
        <v>159</v>
      </c>
      <c r="I64" s="168">
        <f>I60+I63</f>
        <v>19.496055497648694</v>
      </c>
      <c r="J64" s="325" t="s">
        <v>103</v>
      </c>
      <c r="K64" s="325"/>
      <c r="L64" s="236"/>
      <c r="M64" s="175"/>
    </row>
    <row r="65" spans="1:13" ht="15">
      <c r="A65" s="174"/>
      <c r="B65" s="97"/>
      <c r="C65" s="236"/>
      <c r="D65" s="247" t="s">
        <v>172</v>
      </c>
      <c r="E65" s="246"/>
      <c r="F65" s="165">
        <f>Kostenplanung!$F$42</f>
        <v>4.814926271441468</v>
      </c>
      <c r="G65" s="320" t="s">
        <v>168</v>
      </c>
      <c r="H65" s="326"/>
      <c r="I65" s="327"/>
      <c r="J65" s="325"/>
      <c r="K65" s="325"/>
      <c r="L65" s="236"/>
      <c r="M65" s="175"/>
    </row>
    <row r="66" spans="1:13" ht="15">
      <c r="A66" s="174"/>
      <c r="B66" s="97"/>
      <c r="C66" s="236"/>
      <c r="D66" s="248" t="s">
        <v>173</v>
      </c>
      <c r="E66" s="249"/>
      <c r="F66" s="165">
        <f>Kostenplanung!$F$41</f>
        <v>3.51695971798289</v>
      </c>
      <c r="G66" s="321" t="s">
        <v>168</v>
      </c>
      <c r="H66" s="328"/>
      <c r="I66" s="167">
        <f>F65+F66</f>
        <v>8.331885989424357</v>
      </c>
      <c r="J66" s="323" t="s">
        <v>103</v>
      </c>
      <c r="K66" s="305"/>
      <c r="L66" s="236"/>
      <c r="M66" s="175"/>
    </row>
    <row r="67" spans="1:13" ht="20.25" customHeight="1">
      <c r="A67" s="174"/>
      <c r="B67" s="97"/>
      <c r="C67" s="236"/>
      <c r="D67" s="254" t="s">
        <v>183</v>
      </c>
      <c r="E67" s="252"/>
      <c r="F67" s="252"/>
      <c r="G67" s="254"/>
      <c r="H67" s="254"/>
      <c r="I67" s="169">
        <f>I64+I66</f>
        <v>27.82794148707305</v>
      </c>
      <c r="J67" s="329" t="s">
        <v>103</v>
      </c>
      <c r="K67" s="305"/>
      <c r="L67" s="236"/>
      <c r="M67" s="175"/>
    </row>
    <row r="68" spans="1:13" ht="20.25" customHeight="1">
      <c r="A68" s="174"/>
      <c r="B68" s="97"/>
      <c r="C68" s="236"/>
      <c r="D68" s="236"/>
      <c r="E68" s="236"/>
      <c r="F68" s="236"/>
      <c r="G68" s="236"/>
      <c r="H68" s="236"/>
      <c r="I68" s="236"/>
      <c r="J68" s="236"/>
      <c r="K68" s="236"/>
      <c r="L68" s="236"/>
      <c r="M68" s="175"/>
    </row>
    <row r="69" spans="1:13" ht="6" customHeight="1">
      <c r="A69" s="174"/>
      <c r="B69" s="97"/>
      <c r="C69" s="97"/>
      <c r="D69" s="97"/>
      <c r="E69" s="97"/>
      <c r="F69" s="97"/>
      <c r="G69" s="97"/>
      <c r="H69" s="97"/>
      <c r="I69" s="97"/>
      <c r="J69" s="97"/>
      <c r="K69" s="97"/>
      <c r="L69" s="97"/>
      <c r="M69" s="175"/>
    </row>
  </sheetData>
  <sheetProtection sheet="1"/>
  <mergeCells count="1">
    <mergeCell ref="B1:L3"/>
  </mergeCells>
  <hyperlinks>
    <hyperlink ref="I11" location="Startseite!A1" tooltip="Startseite" display="» Startseite"/>
  </hyperlinks>
  <printOptions horizontalCentered="1"/>
  <pageMargins left="0.38" right="0.3937007874015748" top="0.7874015748031497" bottom="0.7874015748031497" header="0.49" footer="0.5118110236220472"/>
  <pageSetup fitToHeight="1" fitToWidth="1" horizontalDpi="300" verticalDpi="300" orientation="portrait" paperSize="9" scale="76" r:id="rId2"/>
  <rowBreaks count="1" manualBreakCount="1">
    <brk id="33" min="2" max="10" man="1"/>
  </rowBreaks>
  <drawing r:id="rId1"/>
</worksheet>
</file>

<file path=xl/worksheets/sheet8.xml><?xml version="1.0" encoding="utf-8"?>
<worksheet xmlns="http://schemas.openxmlformats.org/spreadsheetml/2006/main" xmlns:r="http://schemas.openxmlformats.org/officeDocument/2006/relationships">
  <sheetPr codeName="TABVORLAGE1" transitionEvaluation="1">
    <pageSetUpPr fitToPage="1"/>
  </sheetPr>
  <dimension ref="A1:O39"/>
  <sheetViews>
    <sheetView showGridLines="0" showRowColHeaders="0" zoomScale="85" zoomScaleNormal="85" zoomScalePageLayoutView="0" workbookViewId="0" topLeftCell="A1">
      <selection activeCell="A21" sqref="A21"/>
    </sheetView>
  </sheetViews>
  <sheetFormatPr defaultColWidth="0" defaultRowHeight="12.75"/>
  <cols>
    <col min="1" max="1" width="0.74609375" style="21" customWidth="1"/>
    <col min="2" max="2" width="1.00390625" style="21" customWidth="1"/>
    <col min="3" max="3" width="25.375" style="20" customWidth="1"/>
    <col min="4" max="10" width="15.625" style="20" customWidth="1"/>
    <col min="11" max="12" width="15.625" style="21" customWidth="1"/>
    <col min="13" max="13" width="15.625" style="20" customWidth="1"/>
    <col min="14" max="255" width="14.75390625" style="20" customWidth="1"/>
    <col min="256" max="16384" width="0" style="20" hidden="1" customWidth="1"/>
  </cols>
  <sheetData>
    <row r="1" spans="1:13" ht="24.75" customHeight="1">
      <c r="A1" s="24"/>
      <c r="B1" s="24"/>
      <c r="C1" s="375" t="str">
        <f>Startseite!B1</f>
        <v>Stundensatzberechnung</v>
      </c>
      <c r="D1" s="375"/>
      <c r="E1" s="375"/>
      <c r="F1" s="375"/>
      <c r="G1" s="375"/>
      <c r="H1" s="375"/>
      <c r="I1" s="375"/>
      <c r="J1" s="72"/>
      <c r="K1" s="72"/>
      <c r="L1" s="23"/>
      <c r="M1" s="23"/>
    </row>
    <row r="2" spans="1:13" ht="20.25" customHeight="1">
      <c r="A2" s="24"/>
      <c r="B2" s="24"/>
      <c r="C2" s="375"/>
      <c r="D2" s="375"/>
      <c r="E2" s="375"/>
      <c r="F2" s="375"/>
      <c r="G2" s="375"/>
      <c r="H2" s="375"/>
      <c r="I2" s="375"/>
      <c r="J2" s="72"/>
      <c r="K2" s="72"/>
      <c r="L2" s="23"/>
      <c r="M2" s="23"/>
    </row>
    <row r="3" spans="1:13" ht="1.5" customHeight="1">
      <c r="A3" s="24"/>
      <c r="B3" s="24"/>
      <c r="C3" s="73"/>
      <c r="D3" s="73"/>
      <c r="E3" s="73"/>
      <c r="F3" s="73"/>
      <c r="G3" s="73"/>
      <c r="H3" s="73"/>
      <c r="I3" s="73"/>
      <c r="J3" s="72"/>
      <c r="K3" s="72"/>
      <c r="L3" s="23"/>
      <c r="M3" s="23"/>
    </row>
    <row r="4" spans="1:13" ht="11.25" customHeight="1">
      <c r="A4" s="24"/>
      <c r="B4" s="24"/>
      <c r="C4" s="24"/>
      <c r="D4" s="24"/>
      <c r="E4" s="24"/>
      <c r="F4" s="24"/>
      <c r="G4" s="24"/>
      <c r="H4" s="24"/>
      <c r="I4" s="24"/>
      <c r="J4" s="23"/>
      <c r="K4" s="23"/>
      <c r="L4" s="23"/>
      <c r="M4" s="23"/>
    </row>
    <row r="5" spans="2:13" ht="11.25" customHeight="1">
      <c r="B5" s="19"/>
      <c r="C5" s="19"/>
      <c r="D5" s="19"/>
      <c r="E5" s="19"/>
      <c r="F5" s="82"/>
      <c r="G5" s="82"/>
      <c r="H5" s="82"/>
      <c r="I5" s="82"/>
      <c r="J5" s="87"/>
      <c r="M5" s="21"/>
    </row>
    <row r="6" spans="2:13" ht="2.25" customHeight="1">
      <c r="B6" s="19"/>
      <c r="C6" s="19"/>
      <c r="D6" s="19"/>
      <c r="E6" s="19"/>
      <c r="F6" s="82"/>
      <c r="G6" s="82"/>
      <c r="H6" s="82"/>
      <c r="I6" s="82"/>
      <c r="J6" s="87"/>
      <c r="M6" s="21"/>
    </row>
    <row r="7" spans="2:13" ht="24.75" customHeight="1">
      <c r="B7" s="19"/>
      <c r="C7" s="25" t="s">
        <v>48</v>
      </c>
      <c r="D7" s="25"/>
      <c r="E7" s="28"/>
      <c r="F7" s="78"/>
      <c r="G7" s="78"/>
      <c r="H7" s="79"/>
      <c r="I7" s="80" t="s">
        <v>14</v>
      </c>
      <c r="J7" s="90"/>
      <c r="K7" s="91"/>
      <c r="L7" s="91"/>
      <c r="M7" s="91"/>
    </row>
    <row r="8" spans="2:15" ht="24.75" customHeight="1">
      <c r="B8" s="19"/>
      <c r="C8" s="33"/>
      <c r="D8" s="34"/>
      <c r="E8" s="81"/>
      <c r="F8" s="35"/>
      <c r="G8" s="35"/>
      <c r="H8" s="36"/>
      <c r="I8" s="29"/>
      <c r="J8" s="22"/>
      <c r="K8" s="87"/>
      <c r="L8" s="87"/>
      <c r="M8" s="87"/>
      <c r="N8" s="83"/>
      <c r="O8" s="83"/>
    </row>
    <row r="9" spans="2:15" ht="20.25" customHeight="1">
      <c r="B9" s="19"/>
      <c r="C9" s="66"/>
      <c r="D9" s="76"/>
      <c r="E9" s="77"/>
      <c r="F9" s="77"/>
      <c r="G9" s="77"/>
      <c r="H9" s="77"/>
      <c r="I9" s="29"/>
      <c r="J9" s="22"/>
      <c r="K9" s="87"/>
      <c r="L9" s="87"/>
      <c r="M9" s="87"/>
      <c r="N9" s="83"/>
      <c r="O9" s="83"/>
    </row>
    <row r="10" spans="2:15" ht="20.25" customHeight="1">
      <c r="B10" s="19"/>
      <c r="C10" s="36"/>
      <c r="D10" s="84"/>
      <c r="E10" s="84"/>
      <c r="F10" s="37"/>
      <c r="G10" s="37"/>
      <c r="H10" s="36"/>
      <c r="I10" s="29"/>
      <c r="J10" s="22"/>
      <c r="K10" s="87"/>
      <c r="L10" s="87"/>
      <c r="M10" s="87"/>
      <c r="N10" s="83"/>
      <c r="O10" s="83"/>
    </row>
    <row r="11" spans="2:15" ht="20.25" customHeight="1">
      <c r="B11" s="19"/>
      <c r="C11" s="66"/>
      <c r="D11" s="76"/>
      <c r="E11" s="77"/>
      <c r="F11" s="77"/>
      <c r="G11" s="77"/>
      <c r="H11" s="77"/>
      <c r="I11" s="29"/>
      <c r="J11" s="22"/>
      <c r="K11" s="87"/>
      <c r="L11" s="87"/>
      <c r="M11" s="87"/>
      <c r="N11" s="83"/>
      <c r="O11" s="83"/>
    </row>
    <row r="12" spans="2:15" ht="20.25" customHeight="1">
      <c r="B12" s="19"/>
      <c r="C12" s="36"/>
      <c r="D12" s="84"/>
      <c r="E12" s="84"/>
      <c r="F12" s="37"/>
      <c r="G12" s="37"/>
      <c r="H12" s="36"/>
      <c r="I12" s="29"/>
      <c r="J12" s="22"/>
      <c r="K12" s="87"/>
      <c r="L12" s="87"/>
      <c r="M12" s="87"/>
      <c r="N12" s="83"/>
      <c r="O12" s="83"/>
    </row>
    <row r="13" spans="2:15" ht="20.25" customHeight="1">
      <c r="B13" s="19"/>
      <c r="C13" s="66"/>
      <c r="D13" s="76"/>
      <c r="E13" s="77"/>
      <c r="F13" s="77"/>
      <c r="G13" s="77"/>
      <c r="H13" s="77"/>
      <c r="I13" s="29"/>
      <c r="J13" s="22"/>
      <c r="K13" s="87"/>
      <c r="L13" s="87"/>
      <c r="M13" s="87"/>
      <c r="N13" s="83"/>
      <c r="O13" s="83"/>
    </row>
    <row r="14" spans="2:15" ht="20.25" customHeight="1">
      <c r="B14" s="19"/>
      <c r="C14" s="36"/>
      <c r="D14" s="36"/>
      <c r="E14" s="38"/>
      <c r="F14" s="38"/>
      <c r="G14" s="38"/>
      <c r="H14" s="38"/>
      <c r="I14" s="29"/>
      <c r="J14" s="22"/>
      <c r="K14" s="87"/>
      <c r="L14" s="87"/>
      <c r="M14" s="87"/>
      <c r="N14" s="83"/>
      <c r="O14" s="83"/>
    </row>
    <row r="15" spans="2:15" ht="20.25" customHeight="1">
      <c r="B15" s="19"/>
      <c r="C15" s="66"/>
      <c r="D15" s="74"/>
      <c r="E15" s="75"/>
      <c r="F15" s="75"/>
      <c r="G15" s="75"/>
      <c r="H15" s="75"/>
      <c r="I15" s="29"/>
      <c r="J15" s="22"/>
      <c r="K15" s="87"/>
      <c r="L15" s="87"/>
      <c r="M15" s="87"/>
      <c r="N15" s="83"/>
      <c r="O15" s="83"/>
    </row>
    <row r="16" spans="2:15" ht="24.75" customHeight="1">
      <c r="B16" s="19"/>
      <c r="C16" s="36"/>
      <c r="D16" s="84"/>
      <c r="E16" s="84"/>
      <c r="F16" s="37"/>
      <c r="G16" s="37"/>
      <c r="H16" s="36"/>
      <c r="I16" s="29"/>
      <c r="J16" s="22"/>
      <c r="K16" s="87"/>
      <c r="L16" s="87"/>
      <c r="M16" s="87"/>
      <c r="N16" s="83"/>
      <c r="O16" s="83"/>
    </row>
    <row r="17" spans="2:15" ht="15" customHeight="1">
      <c r="B17" s="19"/>
      <c r="C17" s="31"/>
      <c r="D17" s="94"/>
      <c r="E17" s="94"/>
      <c r="F17" s="69"/>
      <c r="G17" s="69"/>
      <c r="H17" s="32"/>
      <c r="I17" s="29"/>
      <c r="J17" s="22"/>
      <c r="K17" s="87"/>
      <c r="L17" s="87"/>
      <c r="M17" s="87"/>
      <c r="N17" s="83"/>
      <c r="O17" s="83"/>
    </row>
    <row r="18" spans="2:15" ht="15" customHeight="1">
      <c r="B18" s="19"/>
      <c r="C18" s="31"/>
      <c r="D18" s="94"/>
      <c r="E18" s="94"/>
      <c r="F18" s="69"/>
      <c r="G18" s="69"/>
      <c r="H18" s="29"/>
      <c r="I18" s="29"/>
      <c r="J18" s="22"/>
      <c r="K18" s="87"/>
      <c r="L18" s="87"/>
      <c r="M18" s="87"/>
      <c r="N18" s="83"/>
      <c r="O18" s="83"/>
    </row>
    <row r="19" spans="3:15" ht="24.75" customHeight="1">
      <c r="C19" s="26"/>
      <c r="D19" s="95"/>
      <c r="E19" s="95"/>
      <c r="F19" s="70"/>
      <c r="G19" s="70"/>
      <c r="H19" s="22"/>
      <c r="I19" s="22"/>
      <c r="J19" s="22"/>
      <c r="K19" s="87"/>
      <c r="L19" s="87"/>
      <c r="M19" s="83"/>
      <c r="N19" s="83"/>
      <c r="O19" s="83"/>
    </row>
    <row r="20" spans="3:15" ht="24.75" customHeight="1">
      <c r="C20" s="26"/>
      <c r="D20" s="95"/>
      <c r="E20" s="95"/>
      <c r="F20" s="70"/>
      <c r="G20" s="70"/>
      <c r="H20" s="22"/>
      <c r="I20" s="22"/>
      <c r="J20" s="22"/>
      <c r="K20" s="87"/>
      <c r="L20" s="87"/>
      <c r="M20" s="83"/>
      <c r="N20" s="83"/>
      <c r="O20" s="83"/>
    </row>
    <row r="21" spans="3:15" ht="12.75" customHeight="1">
      <c r="C21" s="87"/>
      <c r="D21" s="87"/>
      <c r="E21" s="87"/>
      <c r="F21" s="87"/>
      <c r="G21" s="87"/>
      <c r="H21" s="87"/>
      <c r="I21" s="87"/>
      <c r="J21" s="87"/>
      <c r="K21" s="87"/>
      <c r="L21" s="87"/>
      <c r="M21" s="83"/>
      <c r="N21" s="83"/>
      <c r="O21" s="83"/>
    </row>
    <row r="22" spans="3:15" ht="15" customHeight="1">
      <c r="C22" s="88"/>
      <c r="D22" s="89"/>
      <c r="E22" s="89"/>
      <c r="F22" s="88"/>
      <c r="G22" s="88"/>
      <c r="H22" s="89"/>
      <c r="I22" s="89"/>
      <c r="J22" s="89"/>
      <c r="K22" s="87"/>
      <c r="L22" s="87"/>
      <c r="M22" s="83"/>
      <c r="N22" s="83"/>
      <c r="O22" s="83"/>
    </row>
    <row r="23" spans="3:15" ht="6" customHeight="1">
      <c r="C23" s="87"/>
      <c r="D23" s="87"/>
      <c r="E23" s="87"/>
      <c r="F23" s="87"/>
      <c r="G23" s="87"/>
      <c r="H23" s="87"/>
      <c r="I23" s="87"/>
      <c r="J23" s="87"/>
      <c r="K23" s="87"/>
      <c r="L23" s="87"/>
      <c r="M23" s="83"/>
      <c r="N23" s="83"/>
      <c r="O23" s="83"/>
    </row>
    <row r="24" spans="3:15" ht="15">
      <c r="C24" s="87"/>
      <c r="D24" s="87"/>
      <c r="E24" s="87"/>
      <c r="F24" s="87"/>
      <c r="G24" s="87"/>
      <c r="H24" s="87"/>
      <c r="I24" s="87"/>
      <c r="J24" s="87"/>
      <c r="K24" s="87"/>
      <c r="L24" s="87"/>
      <c r="M24" s="83"/>
      <c r="N24" s="83"/>
      <c r="O24" s="83"/>
    </row>
    <row r="25" spans="3:15" ht="15">
      <c r="C25" s="87"/>
      <c r="D25" s="87"/>
      <c r="E25" s="87"/>
      <c r="F25" s="87"/>
      <c r="G25" s="87"/>
      <c r="H25" s="87"/>
      <c r="I25" s="87"/>
      <c r="J25" s="87"/>
      <c r="K25" s="87"/>
      <c r="L25" s="87"/>
      <c r="M25" s="83"/>
      <c r="N25" s="83"/>
      <c r="O25" s="83"/>
    </row>
    <row r="26" spans="3:15" ht="15">
      <c r="C26" s="87"/>
      <c r="D26" s="87"/>
      <c r="E26" s="87"/>
      <c r="F26" s="87"/>
      <c r="G26" s="87"/>
      <c r="H26" s="87"/>
      <c r="I26" s="87"/>
      <c r="J26" s="87"/>
      <c r="K26" s="87"/>
      <c r="L26" s="87"/>
      <c r="M26" s="83"/>
      <c r="N26" s="83"/>
      <c r="O26" s="83"/>
    </row>
    <row r="27" spans="3:15" ht="15">
      <c r="C27" s="87"/>
      <c r="D27" s="87"/>
      <c r="E27" s="87"/>
      <c r="F27" s="87"/>
      <c r="G27" s="87"/>
      <c r="H27" s="87"/>
      <c r="I27" s="87"/>
      <c r="J27" s="87"/>
      <c r="K27" s="87"/>
      <c r="L27" s="87"/>
      <c r="M27" s="83"/>
      <c r="N27" s="83"/>
      <c r="O27" s="83"/>
    </row>
    <row r="28" spans="3:15" ht="15">
      <c r="C28" s="87"/>
      <c r="D28" s="87"/>
      <c r="E28" s="87"/>
      <c r="F28" s="87"/>
      <c r="G28" s="87"/>
      <c r="H28" s="87"/>
      <c r="I28" s="87"/>
      <c r="J28" s="87"/>
      <c r="K28" s="87"/>
      <c r="L28" s="87"/>
      <c r="M28" s="83"/>
      <c r="N28" s="83"/>
      <c r="O28" s="83"/>
    </row>
    <row r="29" spans="3:15" ht="15">
      <c r="C29" s="83"/>
      <c r="D29" s="83"/>
      <c r="E29" s="83"/>
      <c r="F29" s="83"/>
      <c r="G29" s="83"/>
      <c r="H29" s="83"/>
      <c r="I29" s="83"/>
      <c r="J29" s="83"/>
      <c r="K29" s="87"/>
      <c r="L29" s="87"/>
      <c r="M29" s="83"/>
      <c r="N29" s="83"/>
      <c r="O29" s="83"/>
    </row>
    <row r="30" spans="3:15" ht="15">
      <c r="C30" s="83"/>
      <c r="D30" s="83"/>
      <c r="E30" s="83"/>
      <c r="F30" s="83"/>
      <c r="G30" s="83"/>
      <c r="H30" s="83"/>
      <c r="I30" s="83"/>
      <c r="J30" s="83"/>
      <c r="K30" s="87"/>
      <c r="L30" s="87"/>
      <c r="M30" s="83"/>
      <c r="N30" s="83"/>
      <c r="O30" s="83"/>
    </row>
    <row r="31" spans="3:15" ht="15">
      <c r="C31" s="83"/>
      <c r="D31" s="83"/>
      <c r="E31" s="83"/>
      <c r="F31" s="83"/>
      <c r="G31" s="83"/>
      <c r="H31" s="83"/>
      <c r="I31" s="83"/>
      <c r="J31" s="83"/>
      <c r="K31" s="87"/>
      <c r="L31" s="87"/>
      <c r="M31" s="83"/>
      <c r="N31" s="83"/>
      <c r="O31" s="83"/>
    </row>
    <row r="32" spans="3:15" ht="15">
      <c r="C32" s="83"/>
      <c r="D32" s="83"/>
      <c r="E32" s="83"/>
      <c r="F32" s="83"/>
      <c r="G32" s="83"/>
      <c r="H32" s="83"/>
      <c r="I32" s="83"/>
      <c r="J32" s="83"/>
      <c r="K32" s="87"/>
      <c r="L32" s="87"/>
      <c r="M32" s="83"/>
      <c r="N32" s="83"/>
      <c r="O32" s="83"/>
    </row>
    <row r="33" spans="3:15" ht="15">
      <c r="C33" s="83"/>
      <c r="D33" s="83"/>
      <c r="E33" s="83"/>
      <c r="F33" s="83"/>
      <c r="G33" s="83"/>
      <c r="H33" s="83"/>
      <c r="I33" s="83"/>
      <c r="J33" s="83"/>
      <c r="K33" s="87"/>
      <c r="L33" s="87"/>
      <c r="M33" s="83"/>
      <c r="N33" s="83"/>
      <c r="O33" s="83"/>
    </row>
    <row r="34" spans="3:15" ht="15">
      <c r="C34" s="83"/>
      <c r="D34" s="83"/>
      <c r="E34" s="83"/>
      <c r="F34" s="83"/>
      <c r="G34" s="83"/>
      <c r="H34" s="83"/>
      <c r="I34" s="83"/>
      <c r="J34" s="83"/>
      <c r="K34" s="87"/>
      <c r="L34" s="87"/>
      <c r="M34" s="83"/>
      <c r="N34" s="83"/>
      <c r="O34" s="83"/>
    </row>
    <row r="35" spans="3:15" ht="15">
      <c r="C35" s="83"/>
      <c r="D35" s="83"/>
      <c r="E35" s="83"/>
      <c r="F35" s="83"/>
      <c r="G35" s="83"/>
      <c r="H35" s="83"/>
      <c r="I35" s="83"/>
      <c r="J35" s="83"/>
      <c r="K35" s="87"/>
      <c r="L35" s="87"/>
      <c r="M35" s="83"/>
      <c r="N35" s="83"/>
      <c r="O35" s="83"/>
    </row>
    <row r="36" spans="3:15" ht="15">
      <c r="C36" s="83"/>
      <c r="D36" s="83"/>
      <c r="E36" s="83"/>
      <c r="F36" s="83"/>
      <c r="G36" s="83"/>
      <c r="H36" s="83"/>
      <c r="I36" s="83"/>
      <c r="J36" s="83"/>
      <c r="K36" s="87"/>
      <c r="L36" s="87"/>
      <c r="M36" s="83"/>
      <c r="N36" s="83"/>
      <c r="O36" s="83"/>
    </row>
    <row r="37" spans="3:15" ht="15">
      <c r="C37" s="83"/>
      <c r="D37" s="83"/>
      <c r="E37" s="83"/>
      <c r="F37" s="83"/>
      <c r="G37" s="83"/>
      <c r="H37" s="83"/>
      <c r="I37" s="83"/>
      <c r="J37" s="83"/>
      <c r="K37" s="87"/>
      <c r="L37" s="87"/>
      <c r="M37" s="83"/>
      <c r="N37" s="83"/>
      <c r="O37" s="83"/>
    </row>
    <row r="38" spans="3:15" ht="15">
      <c r="C38" s="83"/>
      <c r="D38" s="83"/>
      <c r="E38" s="83"/>
      <c r="F38" s="83"/>
      <c r="G38" s="83"/>
      <c r="H38" s="83"/>
      <c r="I38" s="83"/>
      <c r="J38" s="83"/>
      <c r="K38" s="87"/>
      <c r="L38" s="87"/>
      <c r="M38" s="83"/>
      <c r="N38" s="83"/>
      <c r="O38" s="83"/>
    </row>
    <row r="39" spans="3:15" ht="15">
      <c r="C39" s="83"/>
      <c r="D39" s="83"/>
      <c r="E39" s="83"/>
      <c r="F39" s="83"/>
      <c r="G39" s="83"/>
      <c r="H39" s="83"/>
      <c r="I39" s="83"/>
      <c r="J39" s="83"/>
      <c r="K39" s="87"/>
      <c r="L39" s="87"/>
      <c r="M39" s="83"/>
      <c r="N39" s="83"/>
      <c r="O39" s="83"/>
    </row>
  </sheetData>
  <sheetProtection/>
  <mergeCells count="1">
    <mergeCell ref="C1:I2"/>
  </mergeCells>
  <hyperlinks>
    <hyperlink ref="I7" location="Startseite!A1" display="» Startmenü"/>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VORLAGE" transitionEvaluation="1">
    <pageSetUpPr fitToPage="1"/>
  </sheetPr>
  <dimension ref="A1:O33"/>
  <sheetViews>
    <sheetView showGridLines="0" showRowColHeaders="0" zoomScale="85" zoomScaleNormal="85" zoomScalePageLayoutView="0" workbookViewId="0" topLeftCell="A1">
      <selection activeCell="A5" sqref="A5"/>
    </sheetView>
  </sheetViews>
  <sheetFormatPr defaultColWidth="0" defaultRowHeight="12.75"/>
  <cols>
    <col min="1" max="1" width="0.74609375" style="21" customWidth="1"/>
    <col min="2" max="2" width="1.00390625" style="21" customWidth="1"/>
    <col min="3" max="3" width="25.375" style="20" customWidth="1"/>
    <col min="4" max="10" width="15.625" style="20" customWidth="1"/>
    <col min="11" max="12" width="15.625" style="21" customWidth="1"/>
    <col min="13" max="13" width="15.625" style="20" customWidth="1"/>
    <col min="14" max="255" width="14.75390625" style="20" customWidth="1"/>
    <col min="256" max="16384" width="14.625" style="20" hidden="1" customWidth="1"/>
  </cols>
  <sheetData>
    <row r="1" spans="1:13" ht="24.75" customHeight="1">
      <c r="A1" s="24"/>
      <c r="B1" s="24"/>
      <c r="C1" s="375" t="str">
        <f>Startseite!B1</f>
        <v>Stundensatzberechnung</v>
      </c>
      <c r="D1" s="375"/>
      <c r="E1" s="375"/>
      <c r="F1" s="375"/>
      <c r="G1" s="375"/>
      <c r="H1" s="375"/>
      <c r="I1" s="375"/>
      <c r="J1" s="72"/>
      <c r="K1" s="72"/>
      <c r="L1" s="23"/>
      <c r="M1" s="23"/>
    </row>
    <row r="2" spans="1:14" ht="20.25" customHeight="1">
      <c r="A2" s="24"/>
      <c r="B2" s="24"/>
      <c r="C2" s="375"/>
      <c r="D2" s="375"/>
      <c r="E2" s="375"/>
      <c r="F2" s="375"/>
      <c r="G2" s="375"/>
      <c r="H2" s="375"/>
      <c r="I2" s="375"/>
      <c r="J2" s="72"/>
      <c r="K2" s="72"/>
      <c r="L2" s="23"/>
      <c r="M2" s="23"/>
      <c r="N2" s="92"/>
    </row>
    <row r="3" spans="1:13" ht="0.75" customHeight="1">
      <c r="A3" s="24"/>
      <c r="B3" s="24"/>
      <c r="C3" s="73"/>
      <c r="D3" s="73"/>
      <c r="E3" s="73"/>
      <c r="F3" s="73"/>
      <c r="G3" s="73"/>
      <c r="H3" s="73"/>
      <c r="I3" s="73"/>
      <c r="J3" s="72"/>
      <c r="K3" s="72"/>
      <c r="L3" s="23"/>
      <c r="M3" s="23"/>
    </row>
    <row r="4" spans="1:13" ht="5.25" customHeight="1">
      <c r="A4" s="24"/>
      <c r="B4" s="24"/>
      <c r="C4" s="24"/>
      <c r="D4" s="24"/>
      <c r="E4" s="24"/>
      <c r="F4" s="24"/>
      <c r="G4" s="24"/>
      <c r="H4" s="24"/>
      <c r="I4" s="24"/>
      <c r="J4" s="93"/>
      <c r="K4" s="93"/>
      <c r="L4" s="93"/>
      <c r="M4" s="93"/>
    </row>
    <row r="5" spans="2:13" ht="11.25" customHeight="1">
      <c r="B5" s="19"/>
      <c r="C5" s="19"/>
      <c r="D5" s="19"/>
      <c r="E5" s="19"/>
      <c r="F5" s="19"/>
      <c r="G5" s="19"/>
      <c r="H5" s="19"/>
      <c r="I5" s="19"/>
      <c r="J5" s="21"/>
      <c r="M5" s="21"/>
    </row>
    <row r="6" spans="2:13" ht="2.25" customHeight="1">
      <c r="B6" s="19"/>
      <c r="C6" s="19"/>
      <c r="D6" s="19"/>
      <c r="E6" s="19"/>
      <c r="F6" s="19"/>
      <c r="G6" s="19"/>
      <c r="H6" s="19"/>
      <c r="I6" s="19"/>
      <c r="J6" s="21"/>
      <c r="M6" s="21"/>
    </row>
    <row r="7" spans="2:13" ht="24.75" customHeight="1">
      <c r="B7" s="19"/>
      <c r="C7" s="25" t="s">
        <v>48</v>
      </c>
      <c r="D7" s="25"/>
      <c r="E7" s="28"/>
      <c r="F7" s="78"/>
      <c r="G7" s="78"/>
      <c r="H7" s="79"/>
      <c r="I7" s="80" t="s">
        <v>14</v>
      </c>
      <c r="J7" s="90"/>
      <c r="K7" s="91"/>
      <c r="L7" s="91"/>
      <c r="M7" s="91"/>
    </row>
    <row r="8" spans="2:15" ht="24.75" customHeight="1">
      <c r="B8" s="19"/>
      <c r="C8" s="33"/>
      <c r="D8" s="34"/>
      <c r="E8" s="81"/>
      <c r="F8" s="35"/>
      <c r="G8" s="35"/>
      <c r="H8" s="36"/>
      <c r="I8" s="29"/>
      <c r="J8" s="22"/>
      <c r="K8" s="87"/>
      <c r="L8" s="87"/>
      <c r="M8" s="87"/>
      <c r="N8" s="83"/>
      <c r="O8" s="83"/>
    </row>
    <row r="9" spans="2:15" ht="20.25" customHeight="1">
      <c r="B9" s="19"/>
      <c r="C9" s="66"/>
      <c r="D9" s="76"/>
      <c r="E9" s="77"/>
      <c r="F9" s="77"/>
      <c r="G9" s="77"/>
      <c r="H9" s="77"/>
      <c r="I9" s="29"/>
      <c r="J9" s="22"/>
      <c r="K9" s="87"/>
      <c r="L9" s="87"/>
      <c r="M9" s="87"/>
      <c r="N9" s="83"/>
      <c r="O9" s="83"/>
    </row>
    <row r="10" spans="2:15" ht="20.25" customHeight="1">
      <c r="B10" s="19"/>
      <c r="C10" s="36"/>
      <c r="D10" s="84"/>
      <c r="E10" s="84"/>
      <c r="F10" s="37"/>
      <c r="G10" s="37"/>
      <c r="H10" s="36"/>
      <c r="I10" s="29"/>
      <c r="J10" s="22"/>
      <c r="K10" s="87"/>
      <c r="L10" s="87"/>
      <c r="M10" s="87"/>
      <c r="N10" s="83"/>
      <c r="O10" s="83"/>
    </row>
    <row r="11" spans="2:15" ht="20.25" customHeight="1">
      <c r="B11" s="19"/>
      <c r="C11" s="66"/>
      <c r="D11" s="76"/>
      <c r="E11" s="77"/>
      <c r="F11" s="77"/>
      <c r="G11" s="77"/>
      <c r="H11" s="77"/>
      <c r="I11" s="29"/>
      <c r="J11" s="22"/>
      <c r="K11" s="87"/>
      <c r="L11" s="87"/>
      <c r="M11" s="87"/>
      <c r="N11" s="83"/>
      <c r="O11" s="83"/>
    </row>
    <row r="12" spans="2:15" ht="20.25" customHeight="1">
      <c r="B12" s="19"/>
      <c r="C12" s="36"/>
      <c r="D12" s="84"/>
      <c r="E12" s="84"/>
      <c r="F12" s="37"/>
      <c r="G12" s="37"/>
      <c r="H12" s="36"/>
      <c r="I12" s="29"/>
      <c r="J12" s="22"/>
      <c r="K12" s="87"/>
      <c r="L12" s="87"/>
      <c r="M12" s="87"/>
      <c r="N12" s="83"/>
      <c r="O12" s="83"/>
    </row>
    <row r="13" spans="2:15" ht="20.25" customHeight="1">
      <c r="B13" s="19"/>
      <c r="C13" s="66"/>
      <c r="D13" s="76"/>
      <c r="E13" s="77"/>
      <c r="F13" s="77"/>
      <c r="G13" s="77"/>
      <c r="H13" s="77"/>
      <c r="I13" s="29"/>
      <c r="J13" s="22"/>
      <c r="K13" s="87"/>
      <c r="L13" s="87"/>
      <c r="M13" s="87"/>
      <c r="N13" s="83"/>
      <c r="O13" s="83"/>
    </row>
    <row r="14" spans="2:15" ht="20.25" customHeight="1">
      <c r="B14" s="19"/>
      <c r="C14" s="36"/>
      <c r="D14" s="36"/>
      <c r="E14" s="38"/>
      <c r="F14" s="38"/>
      <c r="G14" s="38"/>
      <c r="H14" s="38"/>
      <c r="I14" s="29"/>
      <c r="J14" s="22"/>
      <c r="K14" s="87"/>
      <c r="L14" s="87"/>
      <c r="M14" s="87"/>
      <c r="N14" s="83"/>
      <c r="O14" s="83"/>
    </row>
    <row r="15" spans="2:15" ht="20.25" customHeight="1">
      <c r="B15" s="19"/>
      <c r="C15" s="66"/>
      <c r="D15" s="74"/>
      <c r="E15" s="75"/>
      <c r="F15" s="75"/>
      <c r="G15" s="75"/>
      <c r="H15" s="75"/>
      <c r="I15" s="29"/>
      <c r="J15" s="22"/>
      <c r="K15" s="87"/>
      <c r="L15" s="87"/>
      <c r="M15" s="87"/>
      <c r="N15" s="83"/>
      <c r="O15" s="83"/>
    </row>
    <row r="16" spans="2:15" ht="24.75" customHeight="1">
      <c r="B16" s="19"/>
      <c r="C16" s="36"/>
      <c r="D16" s="84"/>
      <c r="E16" s="84"/>
      <c r="F16" s="37"/>
      <c r="G16" s="37"/>
      <c r="H16" s="36"/>
      <c r="I16" s="29"/>
      <c r="J16" s="22"/>
      <c r="K16" s="87"/>
      <c r="L16" s="87"/>
      <c r="M16" s="87"/>
      <c r="N16" s="83"/>
      <c r="O16" s="83"/>
    </row>
    <row r="17" spans="2:15" ht="15" customHeight="1">
      <c r="B17" s="19"/>
      <c r="C17" s="31"/>
      <c r="D17" s="85"/>
      <c r="E17" s="85"/>
      <c r="F17" s="30"/>
      <c r="G17" s="30"/>
      <c r="H17" s="32"/>
      <c r="I17" s="29"/>
      <c r="J17" s="22"/>
      <c r="K17" s="87"/>
      <c r="L17" s="87"/>
      <c r="M17" s="87"/>
      <c r="N17" s="83"/>
      <c r="O17" s="83"/>
    </row>
    <row r="18" spans="2:15" ht="15" customHeight="1">
      <c r="B18" s="19"/>
      <c r="C18" s="31"/>
      <c r="D18" s="85"/>
      <c r="E18" s="85"/>
      <c r="F18" s="30"/>
      <c r="G18" s="30"/>
      <c r="H18" s="29"/>
      <c r="I18" s="29"/>
      <c r="J18" s="22"/>
      <c r="K18" s="87"/>
      <c r="L18" s="87"/>
      <c r="M18" s="87"/>
      <c r="N18" s="83"/>
      <c r="O18" s="83"/>
    </row>
    <row r="19" spans="3:15" ht="24.75" customHeight="1">
      <c r="C19" s="26"/>
      <c r="D19" s="86"/>
      <c r="E19" s="86"/>
      <c r="F19" s="27"/>
      <c r="G19" s="27"/>
      <c r="H19" s="22"/>
      <c r="I19" s="22"/>
      <c r="J19" s="22"/>
      <c r="K19" s="87"/>
      <c r="L19" s="87"/>
      <c r="M19" s="87"/>
      <c r="N19" s="83"/>
      <c r="O19" s="83"/>
    </row>
    <row r="20" spans="3:15" ht="24.75" customHeight="1">
      <c r="C20" s="26"/>
      <c r="D20" s="86"/>
      <c r="E20" s="86"/>
      <c r="F20" s="27"/>
      <c r="G20" s="27"/>
      <c r="H20" s="22"/>
      <c r="I20" s="22"/>
      <c r="J20" s="22"/>
      <c r="K20" s="87"/>
      <c r="L20" s="87"/>
      <c r="M20" s="83"/>
      <c r="N20" s="83"/>
      <c r="O20" s="83"/>
    </row>
    <row r="21" spans="3:15" ht="12.75" customHeight="1">
      <c r="C21" s="87"/>
      <c r="D21" s="87"/>
      <c r="E21" s="87"/>
      <c r="F21" s="87"/>
      <c r="G21" s="87"/>
      <c r="H21" s="87"/>
      <c r="I21" s="87"/>
      <c r="J21" s="87"/>
      <c r="K21" s="87"/>
      <c r="L21" s="87"/>
      <c r="M21" s="83"/>
      <c r="N21" s="83"/>
      <c r="O21" s="83"/>
    </row>
    <row r="22" spans="3:15" ht="15" customHeight="1">
      <c r="C22" s="88"/>
      <c r="D22" s="89"/>
      <c r="E22" s="89"/>
      <c r="F22" s="88"/>
      <c r="G22" s="88"/>
      <c r="H22" s="89"/>
      <c r="I22" s="89"/>
      <c r="J22" s="89"/>
      <c r="K22" s="87"/>
      <c r="L22" s="87"/>
      <c r="M22" s="83"/>
      <c r="N22" s="83"/>
      <c r="O22" s="83"/>
    </row>
    <row r="23" spans="3:15" ht="6" customHeight="1">
      <c r="C23" s="87"/>
      <c r="D23" s="87"/>
      <c r="E23" s="87"/>
      <c r="F23" s="87"/>
      <c r="G23" s="87"/>
      <c r="H23" s="87"/>
      <c r="I23" s="87"/>
      <c r="J23" s="87"/>
      <c r="K23" s="87"/>
      <c r="L23" s="87"/>
      <c r="M23" s="83"/>
      <c r="N23" s="83"/>
      <c r="O23" s="83"/>
    </row>
    <row r="24" spans="3:15" ht="15">
      <c r="C24" s="87"/>
      <c r="D24" s="87"/>
      <c r="E24" s="87"/>
      <c r="F24" s="87"/>
      <c r="G24" s="87"/>
      <c r="H24" s="87"/>
      <c r="I24" s="87"/>
      <c r="J24" s="87"/>
      <c r="K24" s="87"/>
      <c r="L24" s="87"/>
      <c r="M24" s="83"/>
      <c r="N24" s="83"/>
      <c r="O24" s="83"/>
    </row>
    <row r="25" spans="3:15" ht="15">
      <c r="C25" s="87"/>
      <c r="D25" s="87"/>
      <c r="E25" s="87"/>
      <c r="F25" s="87"/>
      <c r="G25" s="87"/>
      <c r="H25" s="87"/>
      <c r="I25" s="87"/>
      <c r="J25" s="87"/>
      <c r="K25" s="87"/>
      <c r="L25" s="87"/>
      <c r="M25" s="83"/>
      <c r="N25" s="83"/>
      <c r="O25" s="83"/>
    </row>
    <row r="26" spans="3:15" ht="15">
      <c r="C26" s="87"/>
      <c r="D26" s="87"/>
      <c r="E26" s="87"/>
      <c r="F26" s="87"/>
      <c r="G26" s="87"/>
      <c r="H26" s="87"/>
      <c r="I26" s="87"/>
      <c r="J26" s="87"/>
      <c r="K26" s="87"/>
      <c r="L26" s="87"/>
      <c r="M26" s="83"/>
      <c r="N26" s="83"/>
      <c r="O26" s="83"/>
    </row>
    <row r="27" spans="3:15" ht="15">
      <c r="C27" s="87"/>
      <c r="D27" s="87"/>
      <c r="E27" s="87"/>
      <c r="F27" s="87"/>
      <c r="G27" s="87"/>
      <c r="H27" s="87"/>
      <c r="I27" s="87"/>
      <c r="J27" s="87"/>
      <c r="K27" s="87"/>
      <c r="L27" s="87"/>
      <c r="M27" s="83"/>
      <c r="N27" s="83"/>
      <c r="O27" s="83"/>
    </row>
    <row r="28" spans="3:15" ht="15">
      <c r="C28" s="87"/>
      <c r="D28" s="87"/>
      <c r="E28" s="87"/>
      <c r="F28" s="87"/>
      <c r="G28" s="87"/>
      <c r="H28" s="87"/>
      <c r="I28" s="87"/>
      <c r="J28" s="87"/>
      <c r="K28" s="87"/>
      <c r="L28" s="87"/>
      <c r="M28" s="83"/>
      <c r="N28" s="83"/>
      <c r="O28" s="83"/>
    </row>
    <row r="29" spans="3:15" ht="15">
      <c r="C29" s="83"/>
      <c r="D29" s="83"/>
      <c r="E29" s="83"/>
      <c r="F29" s="83"/>
      <c r="G29" s="83"/>
      <c r="H29" s="83"/>
      <c r="I29" s="83"/>
      <c r="J29" s="83"/>
      <c r="K29" s="87"/>
      <c r="L29" s="87"/>
      <c r="M29" s="83"/>
      <c r="N29" s="83"/>
      <c r="O29" s="83"/>
    </row>
    <row r="30" spans="3:15" ht="15">
      <c r="C30" s="83"/>
      <c r="D30" s="83"/>
      <c r="E30" s="83"/>
      <c r="F30" s="83"/>
      <c r="G30" s="83"/>
      <c r="H30" s="83"/>
      <c r="I30" s="83"/>
      <c r="J30" s="83"/>
      <c r="K30" s="87"/>
      <c r="L30" s="87"/>
      <c r="M30" s="83"/>
      <c r="N30" s="83"/>
      <c r="O30" s="83"/>
    </row>
    <row r="31" spans="3:15" ht="15">
      <c r="C31" s="83"/>
      <c r="D31" s="83"/>
      <c r="E31" s="83"/>
      <c r="F31" s="83"/>
      <c r="G31" s="83"/>
      <c r="H31" s="83"/>
      <c r="I31" s="83"/>
      <c r="J31" s="83"/>
      <c r="K31" s="87"/>
      <c r="L31" s="87"/>
      <c r="M31" s="83"/>
      <c r="N31" s="83"/>
      <c r="O31" s="83"/>
    </row>
    <row r="32" spans="3:15" ht="15">
      <c r="C32" s="83"/>
      <c r="D32" s="83"/>
      <c r="E32" s="83"/>
      <c r="F32" s="83"/>
      <c r="G32" s="83"/>
      <c r="H32" s="83"/>
      <c r="I32" s="83"/>
      <c r="J32" s="83"/>
      <c r="K32" s="87"/>
      <c r="L32" s="87"/>
      <c r="M32" s="83"/>
      <c r="N32" s="83"/>
      <c r="O32" s="83"/>
    </row>
    <row r="33" spans="3:15" ht="15">
      <c r="C33" s="83"/>
      <c r="D33" s="83"/>
      <c r="E33" s="83"/>
      <c r="F33" s="83"/>
      <c r="G33" s="83"/>
      <c r="H33" s="83"/>
      <c r="I33" s="83"/>
      <c r="J33" s="83"/>
      <c r="K33" s="87"/>
      <c r="L33" s="87"/>
      <c r="M33" s="83"/>
      <c r="N33" s="83"/>
      <c r="O33" s="83"/>
    </row>
  </sheetData>
  <sheetProtection/>
  <mergeCells count="1">
    <mergeCell ref="C1:I2"/>
  </mergeCells>
  <hyperlinks>
    <hyperlink ref="I7" location="Startseite!A1" display="» Startmenü"/>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Haufe Mediengruppe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Lehmann, Guenther</dc:creator>
  <cp:keywords/>
  <dc:description/>
  <cp:lastModifiedBy>Scharrel, Friederike</cp:lastModifiedBy>
  <cp:lastPrinted>2008-06-28T21:49:02Z</cp:lastPrinted>
  <dcterms:created xsi:type="dcterms:W3CDTF">2006-11-22T07:21:17Z</dcterms:created>
  <dcterms:modified xsi:type="dcterms:W3CDTF">2021-08-06T11:44:27Z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file>